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C:\Users\User\Documents\BU FATIMAH\APIP\PEMBETULAN\"/>
    </mc:Choice>
  </mc:AlternateContent>
  <xr:revisionPtr revIDLastSave="0" documentId="13_ncr:1_{1AB01CA2-C1F7-4E09-BB56-B7B71E17666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KU 2022 RENSTRA PERUBAHAN" sheetId="5" r:id="rId1"/>
    <sheet name="IKU 2022" sheetId="2" state="hidden" r:id="rId2"/>
    <sheet name="IKU 2020" sheetId="1" state="hidden" r:id="rId3"/>
    <sheet name="IKU" sheetId="3" state="hidden" r:id="rId4"/>
    <sheet name="Sheet1" sheetId="4" state="hidden" r:id="rId5"/>
  </sheets>
  <definedNames>
    <definedName name="_xlnm.Print_Area" localSheetId="2">'IKU 2020'!$A$1:$R$35</definedName>
    <definedName name="_xlnm.Print_Area" localSheetId="1">'IKU 2022'!$A$1:$R$35</definedName>
    <definedName name="_xlnm.Print_Area" localSheetId="0">'IKU 2022 RENSTRA PERUBAHAN'!$A$1:$R$33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5" i="4" l="1"/>
  <c r="H115" i="4" s="1"/>
  <c r="E115" i="4"/>
  <c r="D115" i="4" s="1"/>
  <c r="I115" i="4" s="1"/>
  <c r="G114" i="4"/>
  <c r="H114" i="4" s="1"/>
  <c r="E114" i="4"/>
  <c r="D114" i="4" s="1"/>
  <c r="I114" i="4" s="1"/>
  <c r="G113" i="4"/>
  <c r="H113" i="4" s="1"/>
  <c r="E113" i="4"/>
  <c r="D113" i="4"/>
  <c r="I113" i="4" s="1"/>
  <c r="H111" i="4"/>
  <c r="G111" i="4"/>
  <c r="E111" i="4"/>
  <c r="D111" i="4"/>
  <c r="I111" i="4" s="1"/>
  <c r="G109" i="4"/>
  <c r="H109" i="4" s="1"/>
  <c r="E109" i="4"/>
  <c r="D109" i="4"/>
  <c r="G108" i="4"/>
  <c r="H108" i="4" s="1"/>
  <c r="E108" i="4"/>
  <c r="D108" i="4" s="1"/>
  <c r="I108" i="4" s="1"/>
  <c r="G107" i="4"/>
  <c r="H107" i="4" s="1"/>
  <c r="E107" i="4"/>
  <c r="D107" i="4"/>
  <c r="I107" i="4" s="1"/>
  <c r="H106" i="4"/>
  <c r="G106" i="4"/>
  <c r="E106" i="4"/>
  <c r="D106" i="4"/>
  <c r="I106" i="4" s="1"/>
  <c r="G105" i="4"/>
  <c r="H105" i="4" s="1"/>
  <c r="E105" i="4"/>
  <c r="D105" i="4"/>
  <c r="G104" i="4"/>
  <c r="H104" i="4" s="1"/>
  <c r="E104" i="4"/>
  <c r="D104" i="4" s="1"/>
  <c r="I104" i="4" s="1"/>
  <c r="G103" i="4"/>
  <c r="H103" i="4" s="1"/>
  <c r="E103" i="4"/>
  <c r="D103" i="4" s="1"/>
  <c r="I103" i="4" s="1"/>
  <c r="H102" i="4"/>
  <c r="G102" i="4"/>
  <c r="E102" i="4"/>
  <c r="D102" i="4"/>
  <c r="G101" i="4"/>
  <c r="H101" i="4" s="1"/>
  <c r="I101" i="4" s="1"/>
  <c r="E101" i="4"/>
  <c r="D101" i="4"/>
  <c r="G99" i="4"/>
  <c r="H99" i="4" s="1"/>
  <c r="E99" i="4"/>
  <c r="D99" i="4" s="1"/>
  <c r="I99" i="4" s="1"/>
  <c r="G98" i="4"/>
  <c r="H98" i="4" s="1"/>
  <c r="E98" i="4"/>
  <c r="D98" i="4" s="1"/>
  <c r="I98" i="4" s="1"/>
  <c r="H97" i="4"/>
  <c r="G97" i="4"/>
  <c r="E97" i="4"/>
  <c r="D97" i="4"/>
  <c r="G96" i="4"/>
  <c r="H96" i="4" s="1"/>
  <c r="I96" i="4" s="1"/>
  <c r="E96" i="4"/>
  <c r="D96" i="4"/>
  <c r="G95" i="4"/>
  <c r="H95" i="4" s="1"/>
  <c r="E95" i="4"/>
  <c r="D95" i="4" s="1"/>
  <c r="I95" i="4" s="1"/>
  <c r="G93" i="4"/>
  <c r="H93" i="4" s="1"/>
  <c r="E93" i="4"/>
  <c r="D93" i="4"/>
  <c r="I93" i="4" s="1"/>
  <c r="H92" i="4"/>
  <c r="G92" i="4"/>
  <c r="E92" i="4"/>
  <c r="D92" i="4"/>
  <c r="I91" i="4"/>
  <c r="G91" i="4"/>
  <c r="H91" i="4" s="1"/>
  <c r="E91" i="4"/>
  <c r="D91" i="4"/>
  <c r="G86" i="4"/>
  <c r="F86" i="4"/>
  <c r="R85" i="4"/>
  <c r="G85" i="4"/>
  <c r="H85" i="4" s="1"/>
  <c r="E85" i="4"/>
  <c r="D85" i="4" s="1"/>
  <c r="I85" i="4" s="1"/>
  <c r="R84" i="4"/>
  <c r="H84" i="4"/>
  <c r="G84" i="4"/>
  <c r="E84" i="4"/>
  <c r="D84" i="4"/>
  <c r="R83" i="4"/>
  <c r="G83" i="4"/>
  <c r="H83" i="4" s="1"/>
  <c r="E83" i="4"/>
  <c r="D83" i="4" s="1"/>
  <c r="I83" i="4" s="1"/>
  <c r="R82" i="4"/>
  <c r="H82" i="4"/>
  <c r="G82" i="4"/>
  <c r="E82" i="4"/>
  <c r="D82" i="4"/>
  <c r="R81" i="4"/>
  <c r="G81" i="4"/>
  <c r="H81" i="4" s="1"/>
  <c r="E81" i="4"/>
  <c r="D81" i="4" s="1"/>
  <c r="I81" i="4" s="1"/>
  <c r="R80" i="4"/>
  <c r="H80" i="4"/>
  <c r="G80" i="4"/>
  <c r="E80" i="4"/>
  <c r="D80" i="4"/>
  <c r="R79" i="4"/>
  <c r="G79" i="4"/>
  <c r="H79" i="4" s="1"/>
  <c r="E79" i="4"/>
  <c r="D79" i="4" s="1"/>
  <c r="I79" i="4" s="1"/>
  <c r="R78" i="4"/>
  <c r="H78" i="4"/>
  <c r="G78" i="4"/>
  <c r="E78" i="4"/>
  <c r="E86" i="4" s="1"/>
  <c r="D78" i="4"/>
  <c r="F76" i="4"/>
  <c r="G75" i="4"/>
  <c r="H75" i="4" s="1"/>
  <c r="E75" i="4"/>
  <c r="D75" i="4" s="1"/>
  <c r="I75" i="4" s="1"/>
  <c r="H74" i="4"/>
  <c r="G74" i="4"/>
  <c r="E74" i="4"/>
  <c r="D74" i="4"/>
  <c r="G73" i="4"/>
  <c r="H73" i="4" s="1"/>
  <c r="I73" i="4" s="1"/>
  <c r="E73" i="4"/>
  <c r="D73" i="4"/>
  <c r="G72" i="4"/>
  <c r="H72" i="4" s="1"/>
  <c r="E72" i="4"/>
  <c r="D72" i="4" s="1"/>
  <c r="I72" i="4" s="1"/>
  <c r="G71" i="4"/>
  <c r="H71" i="4" s="1"/>
  <c r="E71" i="4"/>
  <c r="D71" i="4" s="1"/>
  <c r="I71" i="4" s="1"/>
  <c r="H70" i="4"/>
  <c r="G70" i="4"/>
  <c r="E70" i="4"/>
  <c r="D70" i="4"/>
  <c r="G69" i="4"/>
  <c r="H69" i="4" s="1"/>
  <c r="I69" i="4" s="1"/>
  <c r="E69" i="4"/>
  <c r="D69" i="4"/>
  <c r="G68" i="4"/>
  <c r="G76" i="4" s="1"/>
  <c r="E68" i="4"/>
  <c r="D68" i="4" s="1"/>
  <c r="F66" i="4"/>
  <c r="G65" i="4"/>
  <c r="H65" i="4" s="1"/>
  <c r="I65" i="4" s="1"/>
  <c r="E65" i="4"/>
  <c r="D65" i="4"/>
  <c r="G64" i="4"/>
  <c r="H64" i="4" s="1"/>
  <c r="E64" i="4"/>
  <c r="D64" i="4" s="1"/>
  <c r="I64" i="4" s="1"/>
  <c r="G63" i="4"/>
  <c r="H63" i="4" s="1"/>
  <c r="E63" i="4"/>
  <c r="D63" i="4"/>
  <c r="I63" i="4" s="1"/>
  <c r="H62" i="4"/>
  <c r="G62" i="4"/>
  <c r="E62" i="4"/>
  <c r="D62" i="4"/>
  <c r="I61" i="4"/>
  <c r="G61" i="4"/>
  <c r="H61" i="4" s="1"/>
  <c r="E61" i="4"/>
  <c r="D61" i="4"/>
  <c r="G60" i="4"/>
  <c r="H60" i="4" s="1"/>
  <c r="E60" i="4"/>
  <c r="D60" i="4" s="1"/>
  <c r="G59" i="4"/>
  <c r="H59" i="4" s="1"/>
  <c r="E59" i="4"/>
  <c r="D59" i="4"/>
  <c r="I59" i="4" s="1"/>
  <c r="H58" i="4"/>
  <c r="G58" i="4"/>
  <c r="E58" i="4"/>
  <c r="D58" i="4"/>
  <c r="I58" i="4" s="1"/>
  <c r="F56" i="4"/>
  <c r="G55" i="4"/>
  <c r="H55" i="4" s="1"/>
  <c r="E55" i="4"/>
  <c r="D55" i="4"/>
  <c r="H54" i="4"/>
  <c r="G54" i="4"/>
  <c r="E54" i="4"/>
  <c r="D54" i="4"/>
  <c r="G53" i="4"/>
  <c r="H53" i="4" s="1"/>
  <c r="I53" i="4" s="1"/>
  <c r="E53" i="4"/>
  <c r="D53" i="4"/>
  <c r="G52" i="4"/>
  <c r="H52" i="4" s="1"/>
  <c r="E52" i="4"/>
  <c r="D52" i="4" s="1"/>
  <c r="I52" i="4" s="1"/>
  <c r="G51" i="4"/>
  <c r="H51" i="4" s="1"/>
  <c r="E51" i="4"/>
  <c r="D51" i="4"/>
  <c r="I51" i="4" s="1"/>
  <c r="H50" i="4"/>
  <c r="G50" i="4"/>
  <c r="E50" i="4"/>
  <c r="D50" i="4"/>
  <c r="I49" i="4"/>
  <c r="G49" i="4"/>
  <c r="H49" i="4" s="1"/>
  <c r="E49" i="4"/>
  <c r="D49" i="4"/>
  <c r="G48" i="4"/>
  <c r="G56" i="4" s="1"/>
  <c r="E48" i="4"/>
  <c r="D48" i="4" s="1"/>
  <c r="F46" i="4"/>
  <c r="I45" i="4"/>
  <c r="G45" i="4"/>
  <c r="H45" i="4" s="1"/>
  <c r="E45" i="4"/>
  <c r="D45" i="4"/>
  <c r="G44" i="4"/>
  <c r="H44" i="4" s="1"/>
  <c r="E44" i="4"/>
  <c r="D44" i="4" s="1"/>
  <c r="G43" i="4"/>
  <c r="H43" i="4" s="1"/>
  <c r="E43" i="4"/>
  <c r="D43" i="4"/>
  <c r="I43" i="4" s="1"/>
  <c r="H42" i="4"/>
  <c r="G42" i="4"/>
  <c r="E42" i="4"/>
  <c r="D42" i="4"/>
  <c r="I42" i="4" s="1"/>
  <c r="G41" i="4"/>
  <c r="H41" i="4" s="1"/>
  <c r="E41" i="4"/>
  <c r="D41" i="4"/>
  <c r="I41" i="4" s="1"/>
  <c r="G40" i="4"/>
  <c r="H40" i="4" s="1"/>
  <c r="E40" i="4"/>
  <c r="D40" i="4" s="1"/>
  <c r="G39" i="4"/>
  <c r="H39" i="4" s="1"/>
  <c r="E39" i="4"/>
  <c r="D39" i="4"/>
  <c r="H38" i="4"/>
  <c r="G38" i="4"/>
  <c r="E38" i="4"/>
  <c r="E46" i="4" s="1"/>
  <c r="D38" i="4"/>
  <c r="G32" i="4"/>
  <c r="H32" i="4" s="1"/>
  <c r="E32" i="4"/>
  <c r="D32" i="4"/>
  <c r="I32" i="4" s="1"/>
  <c r="G30" i="4"/>
  <c r="H30" i="4" s="1"/>
  <c r="E30" i="4"/>
  <c r="D30" i="4" s="1"/>
  <c r="I30" i="4" s="1"/>
  <c r="G27" i="4"/>
  <c r="G25" i="4"/>
  <c r="E23" i="4"/>
  <c r="F23" i="4" s="1"/>
  <c r="G23" i="4" s="1"/>
  <c r="H23" i="4" s="1"/>
  <c r="F21" i="4"/>
  <c r="G21" i="4" s="1"/>
  <c r="H21" i="4" s="1"/>
  <c r="E21" i="4"/>
  <c r="O20" i="4"/>
  <c r="E19" i="4"/>
  <c r="F19" i="4" s="1"/>
  <c r="G19" i="4" s="1"/>
  <c r="H19" i="4" s="1"/>
  <c r="E17" i="4"/>
  <c r="F17" i="4" s="1"/>
  <c r="G17" i="4" s="1"/>
  <c r="H17" i="4" s="1"/>
  <c r="C17" i="4"/>
  <c r="E12" i="4"/>
  <c r="D12" i="4"/>
  <c r="F9" i="4"/>
  <c r="G9" i="4" s="1"/>
  <c r="H9" i="4" s="1"/>
  <c r="D76" i="4" l="1"/>
  <c r="E76" i="4"/>
  <c r="E56" i="4"/>
  <c r="E66" i="4"/>
  <c r="I62" i="4"/>
  <c r="I92" i="4"/>
  <c r="H27" i="4"/>
  <c r="I27" i="4" s="1"/>
  <c r="I23" i="4"/>
  <c r="H46" i="4"/>
  <c r="I40" i="4"/>
  <c r="G46" i="4"/>
  <c r="I54" i="4"/>
  <c r="I55" i="4"/>
  <c r="I70" i="4"/>
  <c r="I74" i="4"/>
  <c r="H86" i="4"/>
  <c r="I97" i="4"/>
  <c r="I102" i="4"/>
  <c r="I105" i="4"/>
  <c r="I109" i="4"/>
  <c r="I50" i="4"/>
  <c r="M17" i="4"/>
  <c r="I21" i="4"/>
  <c r="D46" i="4"/>
  <c r="I39" i="4"/>
  <c r="I44" i="4"/>
  <c r="D56" i="4"/>
  <c r="H66" i="4"/>
  <c r="I60" i="4"/>
  <c r="I66" i="4" s="1"/>
  <c r="G66" i="4"/>
  <c r="D86" i="4"/>
  <c r="R86" i="4"/>
  <c r="I80" i="4"/>
  <c r="I82" i="4"/>
  <c r="I84" i="4"/>
  <c r="I19" i="4"/>
  <c r="D66" i="4"/>
  <c r="H25" i="4"/>
  <c r="I25" i="4" s="1"/>
  <c r="H48" i="4"/>
  <c r="H56" i="4" s="1"/>
  <c r="H68" i="4"/>
  <c r="H76" i="4" s="1"/>
  <c r="I38" i="4"/>
  <c r="I46" i="4" s="1"/>
  <c r="I78" i="4"/>
  <c r="I48" i="4" l="1"/>
  <c r="I56" i="4" s="1"/>
  <c r="I86" i="4"/>
  <c r="I68" i="4"/>
  <c r="I76" i="4" s="1"/>
</calcChain>
</file>

<file path=xl/sharedStrings.xml><?xml version="1.0" encoding="utf-8"?>
<sst xmlns="http://schemas.openxmlformats.org/spreadsheetml/2006/main" count="211" uniqueCount="82">
  <si>
    <t>INDIKATOR KINERJA UTAMA TAHUN 2022</t>
  </si>
  <si>
    <t>KECAMATAN BOGOR UTARA KOTA BOGOR</t>
  </si>
  <si>
    <t>1.</t>
  </si>
  <si>
    <t>Tugas</t>
  </si>
  <si>
    <t xml:space="preserve">: </t>
  </si>
  <si>
    <t>Melaksanakan Sebagian Urusan di Bidang Pemerintahan</t>
  </si>
  <si>
    <t>2.</t>
  </si>
  <si>
    <t>Fungsi</t>
  </si>
  <si>
    <t>a. Pengkoordinasian Kegiatan Pemberdayaan Masyarakat</t>
  </si>
  <si>
    <t>b. Pengkoordinasian Upaya Penyelenggaraan Ketentraman dan Ketertiban</t>
  </si>
  <si>
    <t>c. Pengkoordinasian Penerapan dan Penegakan Peraturan Perundang-Undangan</t>
  </si>
  <si>
    <t>d. Pengkoordinasian Pemeliharaan Prasarana dan Fasilitas Pelayanan Umum</t>
  </si>
  <si>
    <t>e. Pengkoordinasian Penyelenggaraan Pemerintahan di Tingkat Kecamatan</t>
  </si>
  <si>
    <t>f. Pembinaan Penyelenggaraan Pemerintahan Kelurahan</t>
  </si>
  <si>
    <t>g. Pelaksanaan Pelayanan Masyarakat yang menjadi ruang lingkup tugasnya</t>
  </si>
  <si>
    <t>h. Pelaksanaan Kewenangan Pemerintahan yang dilimpahkan oleh Walikota</t>
  </si>
  <si>
    <t>i. Penyelenggaraan tugas-tugas lain yang diberikan oleh Walikota</t>
  </si>
  <si>
    <t>3.</t>
  </si>
  <si>
    <t>Indikator Kinerja Utama</t>
  </si>
  <si>
    <t>No.</t>
  </si>
  <si>
    <t>Kinerja Utama (Tujuan/Sasaran Strategis)</t>
  </si>
  <si>
    <t>Penjelasan/Formulasi Perhitungan</t>
  </si>
  <si>
    <t>Satuan</t>
  </si>
  <si>
    <t>Target</t>
  </si>
  <si>
    <t>Sumber Data</t>
  </si>
  <si>
    <t>Meningkatnya kualitas pelayanan publik, pembinaan masyarakat dan penyelenggaraan pemerintahan di Tingkat Kelurahan</t>
  </si>
  <si>
    <t>Persentase Kelurahan di Kecamatan Bogor Utara yang berkinerja baik</t>
  </si>
  <si>
    <t xml:space="preserve"> </t>
  </si>
  <si>
    <t>Persen</t>
  </si>
  <si>
    <t>Lurah</t>
  </si>
  <si>
    <t>Indeks Kepuasan Masyarakat terhadap Pelayanan di Tingkat Kelurahan</t>
  </si>
  <si>
    <t>Hasil Survei</t>
  </si>
  <si>
    <t>Point</t>
  </si>
  <si>
    <t>Meningkatnya tata kelola pemerintahan Kecamatan Bogor Utara</t>
  </si>
  <si>
    <t>Nilai AKIP Kecamatan Bogor Utara</t>
  </si>
  <si>
    <t>Nilai AKIP</t>
  </si>
  <si>
    <t>Nilai</t>
  </si>
  <si>
    <t>Kasubag Keuangan Perencanaan dan Pelaporan</t>
  </si>
  <si>
    <t>Indeks Kepuasan Masyarakat terhadap Pelayanan Kecamatan Bogor Utara</t>
  </si>
  <si>
    <t>Bogor,                  Maret 2021</t>
  </si>
  <si>
    <t>C A M A T</t>
  </si>
  <si>
    <t>MARSE HENDRA SAPUTRA, S.STP</t>
  </si>
  <si>
    <t>NIP. 19810310 199912 1 003</t>
  </si>
  <si>
    <t>INDIKATOR KINERJA UTAMA</t>
  </si>
  <si>
    <t>Bogor,                  Januari 2020</t>
  </si>
  <si>
    <t>INDIKATOR KINERJA UTAMA KECAMATAN BOGOR UTARA YANG MENDUKUNG TUJUAN DAN SASARAN RPJMD</t>
  </si>
  <si>
    <t>Visi</t>
  </si>
  <si>
    <t>: Mewujudkan Kota Bogor sebagai Kota Ramah Keluarga</t>
  </si>
  <si>
    <t>Misi</t>
  </si>
  <si>
    <t>: Mewujudkan Kota Cerdas</t>
  </si>
  <si>
    <t>Kondisi Kinerja Awal Renstra</t>
  </si>
  <si>
    <t>Target Capaian Setiap Tahun</t>
  </si>
  <si>
    <t>Kondisi Kinerja Akhir Renstra</t>
  </si>
  <si>
    <t>Indeks Kepuasan Masyarakat</t>
  </si>
  <si>
    <t>Bogor,    Januari 2020</t>
  </si>
  <si>
    <t>CAMAT</t>
  </si>
  <si>
    <t>NIP. 19810310 199912 1 001</t>
  </si>
  <si>
    <t>25,378,198,892</t>
  </si>
  <si>
    <t>akhir</t>
  </si>
  <si>
    <t>Sarpras</t>
  </si>
  <si>
    <t>Btj</t>
  </si>
  <si>
    <t>Tgn</t>
  </si>
  <si>
    <t>Cbl</t>
  </si>
  <si>
    <t>Kdh</t>
  </si>
  <si>
    <t>Cpg</t>
  </si>
  <si>
    <t>Clr</t>
  </si>
  <si>
    <t>Tnb</t>
  </si>
  <si>
    <t>Cmp</t>
  </si>
  <si>
    <t>Adm</t>
  </si>
  <si>
    <t>Data</t>
  </si>
  <si>
    <t>Pembang</t>
  </si>
  <si>
    <t>Meningkatnya Kualitas Pemberdayaan Masyarakat</t>
  </si>
  <si>
    <t>Persentase keterlibatan gender dalam Pemberdayaan Masyarakat untuk mendukukung perencanaan pembangunan wilayah</t>
  </si>
  <si>
    <t>Persentase Tingkat Partisipasi Pemberdayaan Masyarakat aktif</t>
  </si>
  <si>
    <t xml:space="preserve">bobot keterlibatan dalam perencanaan pembangunan disabilitas 10%, anak2 10%, perempuan 30%, laki2 50% </t>
  </si>
  <si>
    <t>formulasi dari persentase jumlah undangan dan daftar hadir</t>
  </si>
  <si>
    <t>Meningkatnya kualitas Tatakelola Pemerintahan yang Efektif, Efisien dan Akuntabel di lingkup Perangkat Daerah</t>
  </si>
  <si>
    <t>Indeks Reformasi lingkup Perangkat Daerah</t>
  </si>
  <si>
    <t>Bogor,                  Juli 2022</t>
  </si>
  <si>
    <t>RIKI ROBIANSAH, S.STP</t>
  </si>
  <si>
    <t>NIP. 19830914 200212 1 001</t>
  </si>
  <si>
    <t xml:space="preserve">Kasie Pengendalian Pembangunan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</si>
</sst>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000_);[Red]\(#,000\)"/>
  </numFmts>
  <fonts count="8">
    <font>
      <sz val="11"/>
      <color theme="1"/>
      <name val="Calibri"/>
      <charset val="134"/>
      <scheme val="minor"/>
    </font>
    <font>
      <b/>
      <sz val="6.6"/>
      <color rgb="FF000000"/>
      <name val="Segoe UI"/>
      <charset val="134"/>
    </font>
    <font>
      <b/>
      <sz val="11"/>
      <color theme="1"/>
      <name val="Calibri"/>
      <charset val="134"/>
      <scheme val="minor"/>
    </font>
    <font>
      <b/>
      <sz val="11"/>
      <color theme="1"/>
      <name val="Cambria"/>
      <charset val="134"/>
    </font>
    <font>
      <sz val="11"/>
      <color theme="1"/>
      <name val="Cambria"/>
      <charset val="134"/>
    </font>
    <font>
      <b/>
      <u/>
      <sz val="11"/>
      <color theme="1"/>
      <name val="Cambria"/>
      <charset val="134"/>
    </font>
    <font>
      <u/>
      <sz val="11"/>
      <color theme="1"/>
      <name val="Cambria"/>
      <charset val="134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167" fontId="0" fillId="0" borderId="0" xfId="0" applyNumberFormat="1"/>
    <xf numFmtId="0" fontId="0" fillId="0" borderId="0" xfId="0" applyNumberFormat="1"/>
    <xf numFmtId="167" fontId="1" fillId="0" borderId="1" xfId="0" applyNumberFormat="1" applyFont="1" applyBorder="1" applyAlignment="1">
      <alignment horizontal="right" vertical="center" wrapText="1"/>
    </xf>
    <xf numFmtId="167" fontId="2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652462</xdr:colOff>
      <xdr:row>26</xdr:row>
      <xdr:rowOff>0</xdr:rowOff>
    </xdr:from>
    <xdr:ext cx="157162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B9B218-8245-41CB-BAF6-143969CF1302}"/>
            </a:ext>
          </a:extLst>
        </xdr:cNvPr>
        <xdr:cNvSpPr txBox="1"/>
      </xdr:nvSpPr>
      <xdr:spPr>
        <a:xfrm>
          <a:off x="9024937" y="5334000"/>
          <a:ext cx="157162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oneCellAnchor>
  <xdr:oneCellAnchor>
    <xdr:from>
      <xdr:col>14</xdr:col>
      <xdr:colOff>652462</xdr:colOff>
      <xdr:row>26</xdr:row>
      <xdr:rowOff>0</xdr:rowOff>
    </xdr:from>
    <xdr:ext cx="157162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83C28E-6B3A-4ECA-B0E6-7469784E1DDD}"/>
            </a:ext>
          </a:extLst>
        </xdr:cNvPr>
        <xdr:cNvSpPr txBox="1"/>
      </xdr:nvSpPr>
      <xdr:spPr>
        <a:xfrm>
          <a:off x="9024937" y="5334000"/>
          <a:ext cx="157162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oneCellAnchor>
  <xdr:oneCellAnchor>
    <xdr:from>
      <xdr:col>24</xdr:col>
      <xdr:colOff>114299</xdr:colOff>
      <xdr:row>12</xdr:row>
      <xdr:rowOff>180974</xdr:rowOff>
    </xdr:from>
    <xdr:ext cx="295274" cy="4857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1CAA203-5712-4AEA-AF29-C1CF3ED033DD}"/>
            </a:ext>
          </a:extLst>
        </xdr:cNvPr>
        <xdr:cNvSpPr txBox="1"/>
      </xdr:nvSpPr>
      <xdr:spPr>
        <a:xfrm flipH="1">
          <a:off x="15097124" y="2466974"/>
          <a:ext cx="29527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 i="1"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652462</xdr:colOff>
      <xdr:row>27</xdr:row>
      <xdr:rowOff>0</xdr:rowOff>
    </xdr:from>
    <xdr:ext cx="157162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20175" y="5343525"/>
          <a:ext cx="15684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oneCellAnchor>
  <xdr:oneCellAnchor>
    <xdr:from>
      <xdr:col>14</xdr:col>
      <xdr:colOff>652462</xdr:colOff>
      <xdr:row>27</xdr:row>
      <xdr:rowOff>0</xdr:rowOff>
    </xdr:from>
    <xdr:ext cx="157162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020175" y="5343525"/>
          <a:ext cx="15684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oneCellAnchor>
  <xdr:oneCellAnchor>
    <xdr:from>
      <xdr:col>10</xdr:col>
      <xdr:colOff>9525</xdr:colOff>
      <xdr:row>19</xdr:row>
      <xdr:rowOff>20320</xdr:rowOff>
    </xdr:from>
    <xdr:ext cx="3343275" cy="444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5181600" y="3649345"/>
              <a:ext cx="3343275" cy="444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/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r>
                    <a:rPr lang="en-US" sz="1100" b="0" i="1" u="sng">
                      <a:latin typeface="Cambria Math" panose="02040503050406030204" pitchFamily="18" charset="0"/>
                    </a:rPr>
                    <m:t>𝐽𝑢𝑚𝑙𝑎h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 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𝑃𝑒𝑙𝑎𝑦𝑎𝑛𝑎𝑛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 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𝑃𝑎𝑡𝑒𝑛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 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𝑦𝑎𝑛𝑔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 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𝑠𝑒𝑠𝑢𝑎𝑖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 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𝑆𝑂𝑃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en-US" sz="1100" b="0" i="1" u="sng">
                  <a:latin typeface="Cambria Math" panose="02040503050406030204" pitchFamily="18" charset="0"/>
                  <a:ea typeface="Cambria Math" panose="02040503050406030204" pitchFamily="18" charset="0"/>
                </a:rPr>
                <a:t>  X  100 %</a:t>
              </a:r>
            </a:p>
            <a:p>
              <a:r>
                <a:rPr lang="en-US" sz="1100" i="1">
                  <a:latin typeface="Cambria Math" panose="02040503050406030204" pitchFamily="18" charset="0"/>
                  <a:ea typeface="Cambria Math" panose="02040503050406030204" pitchFamily="18" charset="0"/>
                </a:rPr>
                <a:t>                             Jumlah Pelayanan Paten</a:t>
              </a:r>
            </a:p>
          </xdr:txBody>
        </xdr:sp>
      </mc:Choice>
      <mc:Fallback xmlns:r="http://schemas.openxmlformats.org/officeDocument/2006/relationships" xmlns="">
        <xdr:sp>
          <xdr:nvSpPr>
            <xdr:cNvPr id="4" name="TextBox 3"/>
            <xdr:cNvSpPr txBox="1"/>
          </xdr:nvSpPr>
          <xdr:spPr>
            <a:xfrm>
              <a:off x="5181600" y="3649345"/>
              <a:ext cx="3343275" cy="444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/>
            <a:lstStyle>
              <a:defPPr>
                <a:defRPr lang="en-US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100" b="0" u="sng">
                  <a:latin typeface="Cambria Math" panose="02040503050406030204" pitchFamily="18" charset="0"/>
                </a:rPr>
                <a:t>𝐽𝑢𝑚𝑙𝑎ℎ</a:t>
              </a:r>
              <a:r>
                <a:rPr lang="en-US" sz="1100" b="0" u="sng">
                  <a:latin typeface="Cambria Math" panose="02040503050406030204" pitchFamily="18" charset="0"/>
                </a:rPr>
                <a:t> </a:t>
              </a:r>
              <a:r>
                <a:rPr lang="en-US" sz="1100" b="0" u="sng">
                  <a:latin typeface="Cambria Math" panose="02040503050406030204" pitchFamily="18" charset="0"/>
                </a:rPr>
                <a:t>𝑃𝑒𝑙𝑎𝑦𝑎𝑛𝑎𝑛</a:t>
              </a:r>
              <a:r>
                <a:rPr lang="en-US" sz="1100" b="0" u="sng">
                  <a:latin typeface="Cambria Math" panose="02040503050406030204" pitchFamily="18" charset="0"/>
                </a:rPr>
                <a:t> </a:t>
              </a:r>
              <a:r>
                <a:rPr lang="en-US" sz="1100" b="0" u="sng">
                  <a:latin typeface="Cambria Math" panose="02040503050406030204" pitchFamily="18" charset="0"/>
                </a:rPr>
                <a:t>𝑃𝑎𝑡𝑒𝑛</a:t>
              </a:r>
              <a:r>
                <a:rPr lang="en-US" sz="1100" b="0" u="sng">
                  <a:latin typeface="Cambria Math" panose="02040503050406030204" pitchFamily="18" charset="0"/>
                </a:rPr>
                <a:t> </a:t>
              </a:r>
              <a:r>
                <a:rPr lang="en-US" sz="1100" b="0" u="sng">
                  <a:latin typeface="Cambria Math" panose="02040503050406030204" pitchFamily="18" charset="0"/>
                </a:rPr>
                <a:t>𝑦𝑎𝑛𝑔</a:t>
              </a:r>
              <a:r>
                <a:rPr lang="en-US" sz="1100" b="0" u="sng">
                  <a:latin typeface="Cambria Math" panose="02040503050406030204" pitchFamily="18" charset="0"/>
                </a:rPr>
                <a:t> </a:t>
              </a:r>
              <a:r>
                <a:rPr lang="en-US" sz="1100" b="0" u="sng">
                  <a:latin typeface="Cambria Math" panose="02040503050406030204" pitchFamily="18" charset="0"/>
                </a:rPr>
                <a:t>𝑠𝑒𝑠𝑢𝑎𝑖</a:t>
              </a:r>
              <a:r>
                <a:rPr lang="en-US" sz="1100" b="0" u="sng">
                  <a:latin typeface="Cambria Math" panose="02040503050406030204" pitchFamily="18" charset="0"/>
                </a:rPr>
                <a:t> </a:t>
              </a:r>
              <a:r>
                <a:rPr lang="en-US" sz="1100" b="0" u="sng">
                  <a:latin typeface="Cambria Math" panose="02040503050406030204" pitchFamily="18" charset="0"/>
                </a:rPr>
                <a:t>𝑆𝑂𝑃</a:t>
              </a:r>
              <a:r>
                <a:rPr lang="en-US" sz="1100" b="0" u="sng">
                  <a:latin typeface="Cambria Math" panose="02040503050406030204" pitchFamily="18" charset="0"/>
                </a:rPr>
                <a:t> </a:t>
              </a:r>
              <a:r>
                <a:rPr lang="en-US" sz="1100" b="0" i="1" u="sng">
                  <a:latin typeface="Cambria Math" panose="02040503050406030204" pitchFamily="18" charset="0"/>
                  <a:ea typeface="Cambria Math" panose="02040503050406030204" pitchFamily="18" charset="0"/>
                </a:rPr>
                <a:t>  X  100 %</a:t>
              </a:r>
              <a:endParaRPr lang="en-US" sz="1100" b="0" i="1" u="sng"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r>
                <a:rPr lang="en-US" sz="1100" i="1">
                  <a:latin typeface="Cambria Math" panose="02040503050406030204" pitchFamily="18" charset="0"/>
                  <a:ea typeface="Cambria Math" panose="02040503050406030204" pitchFamily="18" charset="0"/>
                </a:rPr>
                <a:t>                             Jumlah Pelayanan Paten</a:t>
              </a:r>
              <a:endParaRPr lang="en-US" sz="11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652462</xdr:colOff>
      <xdr:row>27</xdr:row>
      <xdr:rowOff>0</xdr:rowOff>
    </xdr:from>
    <xdr:ext cx="157162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020175" y="5343525"/>
          <a:ext cx="15684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652462</xdr:colOff>
      <xdr:row>27</xdr:row>
      <xdr:rowOff>0</xdr:rowOff>
    </xdr:from>
    <xdr:ext cx="157162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020175" y="5343525"/>
          <a:ext cx="15684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9525</xdr:colOff>
      <xdr:row>19</xdr:row>
      <xdr:rowOff>20320</xdr:rowOff>
    </xdr:from>
    <xdr:ext cx="3343275" cy="444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181600" y="3649345"/>
              <a:ext cx="3343275" cy="444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/>
            <a:lstStyle/>
            <a:p>
              <a14:m>
                <m:oMath xmlns:m="http://schemas.openxmlformats.org/officeDocument/2006/math">
                  <m:r>
                    <a:rPr lang="en-US" sz="1100" b="0" i="1" u="sng">
                      <a:latin typeface="Cambria Math" panose="02040503050406030204" pitchFamily="18" charset="0"/>
                    </a:rPr>
                    <m:t>𝐽𝑢𝑚𝑙𝑎h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 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𝑃𝑒𝑙𝑎𝑦𝑎𝑛𝑎𝑛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 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𝑃𝑎𝑡𝑒𝑛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 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𝑦𝑎𝑛𝑔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 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𝑠𝑒𝑠𝑢𝑎𝑖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 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𝑆𝑂𝑃</m:t>
                  </m:r>
                  <m:r>
                    <a:rPr lang="en-US" sz="1100" b="0" i="1" u="sng"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en-US" sz="1100" b="0" i="1" u="sng">
                  <a:latin typeface="Cambria Math" panose="02040503050406030204" pitchFamily="18" charset="0"/>
                  <a:ea typeface="Cambria Math" panose="02040503050406030204" pitchFamily="18" charset="0"/>
                </a:rPr>
                <a:t>  X  100 %</a:t>
              </a:r>
            </a:p>
            <a:p>
              <a:r>
                <a:rPr lang="en-US" sz="1100" i="1">
                  <a:latin typeface="Cambria Math" panose="02040503050406030204" pitchFamily="18" charset="0"/>
                  <a:ea typeface="Cambria Math" panose="02040503050406030204" pitchFamily="18" charset="0"/>
                </a:rPr>
                <a:t>                             Jumlah Pelayanan Paten</a:t>
              </a:r>
            </a:p>
          </xdr:txBody>
        </xdr:sp>
      </mc:Choice>
      <mc:Fallback xmlns:r="http://schemas.openxmlformats.org/officeDocument/2006/relationships" xmlns="">
        <xdr:sp>
          <xdr:nvSpPr>
            <xdr:cNvPr id="4" name="TextBox 3"/>
            <xdr:cNvSpPr txBox="1"/>
          </xdr:nvSpPr>
          <xdr:spPr>
            <a:xfrm>
              <a:off x="5181600" y="3649345"/>
              <a:ext cx="3343275" cy="444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lang="en-US" sz="1100" b="0" u="sng">
                  <a:latin typeface="Cambria Math" panose="02040503050406030204" pitchFamily="18" charset="0"/>
                </a:rPr>
                <a:t>𝐽𝑢𝑚𝑙𝑎ℎ</a:t>
              </a:r>
              <a:r>
                <a:rPr lang="en-US" sz="1100" b="0" u="sng">
                  <a:latin typeface="Cambria Math" panose="02040503050406030204" pitchFamily="18" charset="0"/>
                </a:rPr>
                <a:t> </a:t>
              </a:r>
              <a:r>
                <a:rPr lang="en-US" sz="1100" b="0" u="sng">
                  <a:latin typeface="Cambria Math" panose="02040503050406030204" pitchFamily="18" charset="0"/>
                </a:rPr>
                <a:t>𝑃𝑒𝑙𝑎𝑦𝑎𝑛𝑎𝑛</a:t>
              </a:r>
              <a:r>
                <a:rPr lang="en-US" sz="1100" b="0" u="sng">
                  <a:latin typeface="Cambria Math" panose="02040503050406030204" pitchFamily="18" charset="0"/>
                </a:rPr>
                <a:t> </a:t>
              </a:r>
              <a:r>
                <a:rPr lang="en-US" sz="1100" b="0" u="sng">
                  <a:latin typeface="Cambria Math" panose="02040503050406030204" pitchFamily="18" charset="0"/>
                </a:rPr>
                <a:t>𝑃𝑎𝑡𝑒𝑛</a:t>
              </a:r>
              <a:r>
                <a:rPr lang="en-US" sz="1100" b="0" u="sng">
                  <a:latin typeface="Cambria Math" panose="02040503050406030204" pitchFamily="18" charset="0"/>
                </a:rPr>
                <a:t> </a:t>
              </a:r>
              <a:r>
                <a:rPr lang="en-US" sz="1100" b="0" u="sng">
                  <a:latin typeface="Cambria Math" panose="02040503050406030204" pitchFamily="18" charset="0"/>
                </a:rPr>
                <a:t>𝑦𝑎𝑛𝑔</a:t>
              </a:r>
              <a:r>
                <a:rPr lang="en-US" sz="1100" b="0" u="sng">
                  <a:latin typeface="Cambria Math" panose="02040503050406030204" pitchFamily="18" charset="0"/>
                </a:rPr>
                <a:t> </a:t>
              </a:r>
              <a:r>
                <a:rPr lang="en-US" sz="1100" b="0" u="sng">
                  <a:latin typeface="Cambria Math" panose="02040503050406030204" pitchFamily="18" charset="0"/>
                </a:rPr>
                <a:t>𝑠𝑒𝑠𝑢𝑎𝑖</a:t>
              </a:r>
              <a:r>
                <a:rPr lang="en-US" sz="1100" b="0" u="sng">
                  <a:latin typeface="Cambria Math" panose="02040503050406030204" pitchFamily="18" charset="0"/>
                </a:rPr>
                <a:t> </a:t>
              </a:r>
              <a:r>
                <a:rPr lang="en-US" sz="1100" b="0" u="sng">
                  <a:latin typeface="Cambria Math" panose="02040503050406030204" pitchFamily="18" charset="0"/>
                </a:rPr>
                <a:t>𝑆𝑂𝑃</a:t>
              </a:r>
              <a:r>
                <a:rPr lang="en-US" sz="1100" b="0" u="sng">
                  <a:latin typeface="Cambria Math" panose="02040503050406030204" pitchFamily="18" charset="0"/>
                </a:rPr>
                <a:t> </a:t>
              </a:r>
              <a:r>
                <a:rPr lang="en-US" sz="1100" b="0" i="1" u="sng">
                  <a:latin typeface="Cambria Math" panose="02040503050406030204" pitchFamily="18" charset="0"/>
                  <a:ea typeface="Cambria Math" panose="02040503050406030204" pitchFamily="18" charset="0"/>
                </a:rPr>
                <a:t>  X  100 %</a:t>
              </a:r>
              <a:endParaRPr lang="en-US" sz="1100" b="0" i="1" u="sng"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r>
                <a:rPr lang="en-US" sz="1100" i="1">
                  <a:latin typeface="Cambria Math" panose="02040503050406030204" pitchFamily="18" charset="0"/>
                  <a:ea typeface="Cambria Math" panose="02040503050406030204" pitchFamily="18" charset="0"/>
                </a:rPr>
                <a:t>                             Jumlah Pelayanan Paten</a:t>
              </a:r>
              <a:endParaRPr lang="en-US" sz="11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3E019-8B01-4F34-B846-1AE39613A804}">
  <dimension ref="B1:Q33"/>
  <sheetViews>
    <sheetView tabSelected="1" view="pageBreakPreview" zoomScale="80" zoomScaleNormal="100" zoomScaleSheetLayoutView="80" workbookViewId="0">
      <selection activeCell="N30" sqref="N30"/>
    </sheetView>
  </sheetViews>
  <sheetFormatPr defaultColWidth="9" defaultRowHeight="15"/>
  <cols>
    <col min="1" max="1" width="1.7109375" customWidth="1"/>
    <col min="2" max="2" width="4.28515625" customWidth="1"/>
    <col min="4" max="4" width="2.140625" customWidth="1"/>
    <col min="6" max="6" width="13.5703125" customWidth="1"/>
    <col min="7" max="7" width="3.140625" customWidth="1"/>
    <col min="10" max="10" width="16.7109375" customWidth="1"/>
    <col min="14" max="14" width="23.28515625" customWidth="1"/>
    <col min="15" max="15" width="7.42578125" customWidth="1"/>
    <col min="16" max="16" width="7.85546875" customWidth="1"/>
    <col min="17" max="17" width="18.5703125" customWidth="1"/>
  </cols>
  <sheetData>
    <row r="1" spans="2:17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2:17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7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7"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>
      <c r="B5" s="5" t="s">
        <v>6</v>
      </c>
      <c r="C5" s="5" t="s">
        <v>7</v>
      </c>
      <c r="D5" s="5" t="s">
        <v>4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>
      <c r="B6" s="5"/>
      <c r="C6" s="5"/>
      <c r="D6" s="5"/>
      <c r="E6" s="5" t="s">
        <v>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>
      <c r="B7" s="5"/>
      <c r="C7" s="5"/>
      <c r="D7" s="5"/>
      <c r="E7" s="5" t="s">
        <v>9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7">
      <c r="B8" s="5"/>
      <c r="C8" s="5"/>
      <c r="D8" s="5"/>
      <c r="E8" s="5" t="s">
        <v>10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>
      <c r="B9" s="5"/>
      <c r="C9" s="5"/>
      <c r="D9" s="5"/>
      <c r="E9" s="5" t="s">
        <v>11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2:17">
      <c r="B10" s="5"/>
      <c r="C10" s="5"/>
      <c r="D10" s="5"/>
      <c r="E10" s="5" t="s">
        <v>12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>
      <c r="B11" s="5"/>
      <c r="C11" s="5"/>
      <c r="D11" s="5"/>
      <c r="E11" s="5" t="s">
        <v>13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7">
      <c r="B12" s="5"/>
      <c r="C12" s="5"/>
      <c r="D12" s="5"/>
      <c r="E12" s="5" t="s">
        <v>14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7">
      <c r="B13" s="5"/>
      <c r="C13" s="5"/>
      <c r="D13" s="5"/>
      <c r="E13" s="5" t="s">
        <v>15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7">
      <c r="B14" s="5"/>
      <c r="C14" s="5"/>
      <c r="D14" s="5"/>
      <c r="E14" s="5" t="s">
        <v>16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2:17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2:17">
      <c r="B16" s="5" t="s">
        <v>17</v>
      </c>
      <c r="C16" s="5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ht="15.75" thickBo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ht="15" customHeight="1">
      <c r="B18" s="9" t="s">
        <v>19</v>
      </c>
      <c r="C18" s="16" t="s">
        <v>20</v>
      </c>
      <c r="D18" s="16"/>
      <c r="E18" s="16"/>
      <c r="F18" s="16"/>
      <c r="G18" s="16" t="s">
        <v>18</v>
      </c>
      <c r="H18" s="16"/>
      <c r="I18" s="16"/>
      <c r="J18" s="16"/>
      <c r="K18" s="16" t="s">
        <v>21</v>
      </c>
      <c r="L18" s="16"/>
      <c r="M18" s="16"/>
      <c r="N18" s="16"/>
      <c r="O18" s="16" t="s">
        <v>22</v>
      </c>
      <c r="P18" s="16" t="s">
        <v>23</v>
      </c>
      <c r="Q18" s="18" t="s">
        <v>24</v>
      </c>
    </row>
    <row r="19" spans="2:17">
      <c r="B19" s="1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9"/>
    </row>
    <row r="20" spans="2:17" ht="25.5" customHeight="1">
      <c r="B20" s="10" t="s">
        <v>2</v>
      </c>
      <c r="C20" s="13" t="s">
        <v>71</v>
      </c>
      <c r="D20" s="13"/>
      <c r="E20" s="13"/>
      <c r="F20" s="13"/>
      <c r="G20" s="12">
        <v>1</v>
      </c>
      <c r="H20" s="22" t="s">
        <v>72</v>
      </c>
      <c r="I20" s="22"/>
      <c r="J20" s="22"/>
      <c r="K20" s="14" t="s">
        <v>74</v>
      </c>
      <c r="L20" s="14"/>
      <c r="M20" s="14"/>
      <c r="N20" s="14"/>
      <c r="O20" s="14" t="s">
        <v>28</v>
      </c>
      <c r="P20" s="17">
        <v>1</v>
      </c>
      <c r="Q20" s="35" t="s">
        <v>81</v>
      </c>
    </row>
    <row r="21" spans="2:17" ht="41.25" customHeight="1">
      <c r="B21" s="10"/>
      <c r="C21" s="13"/>
      <c r="D21" s="13"/>
      <c r="E21" s="13"/>
      <c r="F21" s="13"/>
      <c r="G21" s="12"/>
      <c r="H21" s="22"/>
      <c r="I21" s="22"/>
      <c r="J21" s="22"/>
      <c r="K21" s="14"/>
      <c r="L21" s="14"/>
      <c r="M21" s="14"/>
      <c r="N21" s="14"/>
      <c r="O21" s="14"/>
      <c r="P21" s="14"/>
      <c r="Q21" s="19"/>
    </row>
    <row r="22" spans="2:17">
      <c r="B22" s="10"/>
      <c r="C22" s="13"/>
      <c r="D22" s="13"/>
      <c r="E22" s="13"/>
      <c r="F22" s="13"/>
      <c r="G22" s="13">
        <v>2</v>
      </c>
      <c r="H22" s="13" t="s">
        <v>73</v>
      </c>
      <c r="I22" s="13"/>
      <c r="J22" s="13"/>
      <c r="K22" s="14" t="s">
        <v>75</v>
      </c>
      <c r="L22" s="14"/>
      <c r="M22" s="14"/>
      <c r="N22" s="14"/>
      <c r="O22" s="14" t="s">
        <v>28</v>
      </c>
      <c r="P22" s="17">
        <v>1</v>
      </c>
      <c r="Q22" s="19" t="s">
        <v>81</v>
      </c>
    </row>
    <row r="23" spans="2:17">
      <c r="B23" s="10"/>
      <c r="C23" s="13"/>
      <c r="D23" s="13"/>
      <c r="E23" s="13"/>
      <c r="F23" s="13"/>
      <c r="G23" s="13"/>
      <c r="H23" s="13"/>
      <c r="I23" s="13"/>
      <c r="J23" s="13"/>
      <c r="K23" s="14"/>
      <c r="L23" s="14"/>
      <c r="M23" s="14"/>
      <c r="N23" s="14"/>
      <c r="O23" s="14"/>
      <c r="P23" s="14"/>
      <c r="Q23" s="19"/>
    </row>
    <row r="24" spans="2:17" ht="9.75" customHeight="1">
      <c r="B24" s="10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  <c r="N24" s="14"/>
      <c r="O24" s="14"/>
      <c r="P24" s="14"/>
      <c r="Q24" s="19"/>
    </row>
    <row r="25" spans="2:17" ht="23.25" customHeight="1">
      <c r="B25" s="10" t="s">
        <v>6</v>
      </c>
      <c r="C25" s="13" t="s">
        <v>76</v>
      </c>
      <c r="D25" s="13"/>
      <c r="E25" s="13"/>
      <c r="F25" s="13"/>
      <c r="G25" s="14">
        <v>1</v>
      </c>
      <c r="H25" s="22" t="s">
        <v>77</v>
      </c>
      <c r="I25" s="22"/>
      <c r="J25" s="22"/>
      <c r="K25" s="14" t="s">
        <v>35</v>
      </c>
      <c r="L25" s="14"/>
      <c r="M25" s="14"/>
      <c r="N25" s="14"/>
      <c r="O25" s="14" t="s">
        <v>36</v>
      </c>
      <c r="P25" s="14">
        <v>82</v>
      </c>
      <c r="Q25" s="19" t="s">
        <v>37</v>
      </c>
    </row>
    <row r="26" spans="2:17" ht="37.5" customHeight="1" thickBot="1">
      <c r="B26" s="11"/>
      <c r="C26" s="24"/>
      <c r="D26" s="24"/>
      <c r="E26" s="24"/>
      <c r="F26" s="24"/>
      <c r="G26" s="15"/>
      <c r="H26" s="33"/>
      <c r="I26" s="33"/>
      <c r="J26" s="33"/>
      <c r="K26" s="15"/>
      <c r="L26" s="15"/>
      <c r="M26" s="15"/>
      <c r="N26" s="15"/>
      <c r="O26" s="15"/>
      <c r="P26" s="15"/>
      <c r="Q26" s="34"/>
    </row>
    <row r="27" spans="2:17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17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7" t="s">
        <v>78</v>
      </c>
      <c r="O28" s="7"/>
      <c r="P28" s="7"/>
      <c r="Q28" s="5"/>
    </row>
    <row r="29" spans="2:17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7" t="s">
        <v>40</v>
      </c>
      <c r="O29" s="7"/>
      <c r="P29" s="7"/>
      <c r="Q29" s="5"/>
    </row>
    <row r="30" spans="2:17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2" spans="2:17">
      <c r="N32" s="8" t="s">
        <v>79</v>
      </c>
      <c r="O32" s="8"/>
      <c r="P32" s="8"/>
    </row>
    <row r="33" spans="14:16">
      <c r="N33" s="7" t="s">
        <v>80</v>
      </c>
      <c r="O33" s="7"/>
      <c r="P33" s="7"/>
    </row>
  </sheetData>
  <mergeCells count="35">
    <mergeCell ref="N28:P28"/>
    <mergeCell ref="N29:P29"/>
    <mergeCell ref="N32:P32"/>
    <mergeCell ref="N33:P33"/>
    <mergeCell ref="P25:P26"/>
    <mergeCell ref="Q25:Q26"/>
    <mergeCell ref="B25:B26"/>
    <mergeCell ref="C25:F26"/>
    <mergeCell ref="G25:G26"/>
    <mergeCell ref="H25:J26"/>
    <mergeCell ref="K25:N26"/>
    <mergeCell ref="O25:O26"/>
    <mergeCell ref="P20:P21"/>
    <mergeCell ref="Q20:Q21"/>
    <mergeCell ref="G22:G24"/>
    <mergeCell ref="H22:J24"/>
    <mergeCell ref="K22:N24"/>
    <mergeCell ref="O22:O24"/>
    <mergeCell ref="P22:P24"/>
    <mergeCell ref="Q22:Q24"/>
    <mergeCell ref="B20:B24"/>
    <mergeCell ref="C20:F24"/>
    <mergeCell ref="G20:G21"/>
    <mergeCell ref="H20:J21"/>
    <mergeCell ref="K20:N21"/>
    <mergeCell ref="O20:O21"/>
    <mergeCell ref="B1:Q1"/>
    <mergeCell ref="B2:Q2"/>
    <mergeCell ref="B18:B19"/>
    <mergeCell ref="C18:F19"/>
    <mergeCell ref="G18:J19"/>
    <mergeCell ref="K18:N19"/>
    <mergeCell ref="O18:O19"/>
    <mergeCell ref="P18:P19"/>
    <mergeCell ref="Q18:Q19"/>
  </mergeCells>
  <pageMargins left="0.7" right="0.7" top="0.75" bottom="0.75" header="0.3" footer="0.3"/>
  <pageSetup paperSize="5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5"/>
  <sheetViews>
    <sheetView workbookViewId="0">
      <selection activeCell="C20" sqref="C20:F24"/>
    </sheetView>
  </sheetViews>
  <sheetFormatPr defaultColWidth="9" defaultRowHeight="15"/>
  <cols>
    <col min="1" max="1" width="1.7109375" customWidth="1"/>
    <col min="2" max="2" width="4.28515625" customWidth="1"/>
    <col min="4" max="4" width="2.140625" customWidth="1"/>
    <col min="6" max="6" width="13.5703125" customWidth="1"/>
    <col min="7" max="7" width="3.140625" customWidth="1"/>
    <col min="10" max="10" width="16.7109375" customWidth="1"/>
    <col min="14" max="14" width="23.28515625" customWidth="1"/>
    <col min="15" max="15" width="7.42578125" customWidth="1"/>
    <col min="16" max="16" width="7.85546875" customWidth="1"/>
    <col min="17" max="17" width="18.5703125" customWidth="1"/>
  </cols>
  <sheetData>
    <row r="1" spans="2:17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2:17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7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7"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>
      <c r="B5" s="5" t="s">
        <v>6</v>
      </c>
      <c r="C5" s="5" t="s">
        <v>7</v>
      </c>
      <c r="D5" s="5" t="s">
        <v>4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>
      <c r="B6" s="5"/>
      <c r="C6" s="5"/>
      <c r="D6" s="5"/>
      <c r="E6" s="5" t="s">
        <v>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>
      <c r="B7" s="5"/>
      <c r="C7" s="5"/>
      <c r="D7" s="5"/>
      <c r="E7" s="5" t="s">
        <v>9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7">
      <c r="B8" s="5"/>
      <c r="C8" s="5"/>
      <c r="D8" s="5"/>
      <c r="E8" s="5" t="s">
        <v>10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>
      <c r="B9" s="5"/>
      <c r="C9" s="5"/>
      <c r="D9" s="5"/>
      <c r="E9" s="5" t="s">
        <v>11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2:17">
      <c r="B10" s="5"/>
      <c r="C10" s="5"/>
      <c r="D10" s="5"/>
      <c r="E10" s="5" t="s">
        <v>12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>
      <c r="B11" s="5"/>
      <c r="C11" s="5"/>
      <c r="D11" s="5"/>
      <c r="E11" s="5" t="s">
        <v>13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7">
      <c r="B12" s="5"/>
      <c r="C12" s="5"/>
      <c r="D12" s="5"/>
      <c r="E12" s="5" t="s">
        <v>14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7">
      <c r="B13" s="5"/>
      <c r="C13" s="5"/>
      <c r="D13" s="5"/>
      <c r="E13" s="5" t="s">
        <v>15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7">
      <c r="B14" s="5"/>
      <c r="C14" s="5"/>
      <c r="D14" s="5"/>
      <c r="E14" s="5" t="s">
        <v>16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2:17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2:17">
      <c r="B16" s="5" t="s">
        <v>17</v>
      </c>
      <c r="C16" s="5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ht="15" customHeight="1">
      <c r="B18" s="9" t="s">
        <v>19</v>
      </c>
      <c r="C18" s="16" t="s">
        <v>20</v>
      </c>
      <c r="D18" s="16"/>
      <c r="E18" s="16"/>
      <c r="F18" s="16"/>
      <c r="G18" s="16" t="s">
        <v>18</v>
      </c>
      <c r="H18" s="16"/>
      <c r="I18" s="16"/>
      <c r="J18" s="16"/>
      <c r="K18" s="16" t="s">
        <v>21</v>
      </c>
      <c r="L18" s="16"/>
      <c r="M18" s="16"/>
      <c r="N18" s="16"/>
      <c r="O18" s="16" t="s">
        <v>22</v>
      </c>
      <c r="P18" s="16" t="s">
        <v>23</v>
      </c>
      <c r="Q18" s="18" t="s">
        <v>24</v>
      </c>
    </row>
    <row r="19" spans="2:17">
      <c r="B19" s="1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9"/>
    </row>
    <row r="20" spans="2:17">
      <c r="B20" s="10" t="s">
        <v>2</v>
      </c>
      <c r="C20" s="13" t="s">
        <v>25</v>
      </c>
      <c r="D20" s="13"/>
      <c r="E20" s="13"/>
      <c r="F20" s="13"/>
      <c r="G20" s="12">
        <v>1</v>
      </c>
      <c r="H20" s="22" t="s">
        <v>26</v>
      </c>
      <c r="I20" s="22"/>
      <c r="J20" s="22"/>
      <c r="K20" s="23" t="s">
        <v>27</v>
      </c>
      <c r="L20" s="23"/>
      <c r="M20" s="23"/>
      <c r="N20" s="23"/>
      <c r="O20" s="14" t="s">
        <v>28</v>
      </c>
      <c r="P20" s="17">
        <v>0.87</v>
      </c>
      <c r="Q20" s="19" t="s">
        <v>29</v>
      </c>
    </row>
    <row r="21" spans="2:17" ht="21.75" customHeight="1">
      <c r="B21" s="10"/>
      <c r="C21" s="13"/>
      <c r="D21" s="13"/>
      <c r="E21" s="13"/>
      <c r="F21" s="13"/>
      <c r="G21" s="12"/>
      <c r="H21" s="22"/>
      <c r="I21" s="22"/>
      <c r="J21" s="22"/>
      <c r="K21" s="23"/>
      <c r="L21" s="23"/>
      <c r="M21" s="23"/>
      <c r="N21" s="23"/>
      <c r="O21" s="14"/>
      <c r="P21" s="14"/>
      <c r="Q21" s="19"/>
    </row>
    <row r="22" spans="2:17">
      <c r="B22" s="10"/>
      <c r="C22" s="13"/>
      <c r="D22" s="13"/>
      <c r="E22" s="13"/>
      <c r="F22" s="13"/>
      <c r="G22" s="13">
        <v>2</v>
      </c>
      <c r="H22" s="13" t="s">
        <v>30</v>
      </c>
      <c r="I22" s="13"/>
      <c r="J22" s="13"/>
      <c r="K22" s="14" t="s">
        <v>31</v>
      </c>
      <c r="L22" s="14"/>
      <c r="M22" s="14"/>
      <c r="N22" s="14"/>
      <c r="O22" s="14" t="s">
        <v>32</v>
      </c>
      <c r="P22" s="14">
        <v>3.3</v>
      </c>
      <c r="Q22" s="19" t="s">
        <v>29</v>
      </c>
    </row>
    <row r="23" spans="2:17">
      <c r="B23" s="10"/>
      <c r="C23" s="13"/>
      <c r="D23" s="13"/>
      <c r="E23" s="13"/>
      <c r="F23" s="13"/>
      <c r="G23" s="13"/>
      <c r="H23" s="13"/>
      <c r="I23" s="13"/>
      <c r="J23" s="13"/>
      <c r="K23" s="14"/>
      <c r="L23" s="14"/>
      <c r="M23" s="14"/>
      <c r="N23" s="14"/>
      <c r="O23" s="14"/>
      <c r="P23" s="14"/>
      <c r="Q23" s="19"/>
    </row>
    <row r="24" spans="2:17" ht="9.75" customHeight="1">
      <c r="B24" s="10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  <c r="N24" s="14"/>
      <c r="O24" s="14"/>
      <c r="P24" s="14"/>
      <c r="Q24" s="19"/>
    </row>
    <row r="25" spans="2:17" ht="16.5" customHeight="1">
      <c r="B25" s="10" t="s">
        <v>6</v>
      </c>
      <c r="C25" s="13" t="s">
        <v>33</v>
      </c>
      <c r="D25" s="13"/>
      <c r="E25" s="13"/>
      <c r="F25" s="13"/>
      <c r="G25" s="14">
        <v>1</v>
      </c>
      <c r="H25" s="13" t="s">
        <v>34</v>
      </c>
      <c r="I25" s="13"/>
      <c r="J25" s="13"/>
      <c r="K25" s="14" t="s">
        <v>35</v>
      </c>
      <c r="L25" s="14"/>
      <c r="M25" s="14"/>
      <c r="N25" s="14"/>
      <c r="O25" s="14" t="s">
        <v>36</v>
      </c>
      <c r="P25" s="14">
        <v>80</v>
      </c>
      <c r="Q25" s="19" t="s">
        <v>37</v>
      </c>
    </row>
    <row r="26" spans="2:17" ht="27" customHeight="1">
      <c r="B26" s="10"/>
      <c r="C26" s="13"/>
      <c r="D26" s="13"/>
      <c r="E26" s="13"/>
      <c r="F26" s="13"/>
      <c r="G26" s="14"/>
      <c r="H26" s="13"/>
      <c r="I26" s="13"/>
      <c r="J26" s="13"/>
      <c r="K26" s="14"/>
      <c r="L26" s="14"/>
      <c r="M26" s="14"/>
      <c r="N26" s="14"/>
      <c r="O26" s="14"/>
      <c r="P26" s="14"/>
      <c r="Q26" s="19"/>
    </row>
    <row r="27" spans="2:17">
      <c r="B27" s="10"/>
      <c r="C27" s="13"/>
      <c r="D27" s="13"/>
      <c r="E27" s="13"/>
      <c r="F27" s="13"/>
      <c r="G27" s="14">
        <v>2</v>
      </c>
      <c r="H27" s="13" t="s">
        <v>38</v>
      </c>
      <c r="I27" s="13"/>
      <c r="J27" s="13"/>
      <c r="K27" s="14" t="s">
        <v>31</v>
      </c>
      <c r="L27" s="14"/>
      <c r="M27" s="14"/>
      <c r="N27" s="14"/>
      <c r="O27" s="14" t="s">
        <v>32</v>
      </c>
      <c r="P27" s="14">
        <v>3.3</v>
      </c>
      <c r="Q27" s="20" t="s">
        <v>37</v>
      </c>
    </row>
    <row r="28" spans="2:17" ht="26.25" customHeight="1">
      <c r="B28" s="11"/>
      <c r="C28" s="24"/>
      <c r="D28" s="24"/>
      <c r="E28" s="24"/>
      <c r="F28" s="24"/>
      <c r="G28" s="15"/>
      <c r="H28" s="24"/>
      <c r="I28" s="24"/>
      <c r="J28" s="24"/>
      <c r="K28" s="15"/>
      <c r="L28" s="15"/>
      <c r="M28" s="15"/>
      <c r="N28" s="15"/>
      <c r="O28" s="15"/>
      <c r="P28" s="15"/>
      <c r="Q28" s="21"/>
    </row>
    <row r="29" spans="2:17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7" t="s">
        <v>39</v>
      </c>
      <c r="O30" s="7"/>
      <c r="P30" s="7"/>
      <c r="Q30" s="5"/>
    </row>
    <row r="31" spans="2:17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 t="s">
        <v>40</v>
      </c>
      <c r="O31" s="7"/>
      <c r="P31" s="7"/>
      <c r="Q31" s="5"/>
    </row>
    <row r="32" spans="2:17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4" spans="14:16">
      <c r="N34" s="8" t="s">
        <v>41</v>
      </c>
      <c r="O34" s="8"/>
      <c r="P34" s="8"/>
    </row>
    <row r="35" spans="14:16">
      <c r="N35" s="7" t="s">
        <v>42</v>
      </c>
      <c r="O35" s="7"/>
      <c r="P35" s="7"/>
    </row>
  </sheetData>
  <mergeCells count="41">
    <mergeCell ref="H20:J21"/>
    <mergeCell ref="K20:N21"/>
    <mergeCell ref="H22:J24"/>
    <mergeCell ref="K22:N24"/>
    <mergeCell ref="C25:F28"/>
    <mergeCell ref="H25:J26"/>
    <mergeCell ref="K25:N26"/>
    <mergeCell ref="H27:J28"/>
    <mergeCell ref="K27:N28"/>
    <mergeCell ref="N35:P35"/>
    <mergeCell ref="B18:B19"/>
    <mergeCell ref="B20:B24"/>
    <mergeCell ref="B25:B28"/>
    <mergeCell ref="G20:G21"/>
    <mergeCell ref="G22:G24"/>
    <mergeCell ref="G25:G26"/>
    <mergeCell ref="G27:G28"/>
    <mergeCell ref="O18:O19"/>
    <mergeCell ref="O20:O21"/>
    <mergeCell ref="O22:O24"/>
    <mergeCell ref="O25:O26"/>
    <mergeCell ref="O27:O28"/>
    <mergeCell ref="P18:P19"/>
    <mergeCell ref="P20:P21"/>
    <mergeCell ref="P22:P24"/>
    <mergeCell ref="B1:Q1"/>
    <mergeCell ref="B2:Q2"/>
    <mergeCell ref="N30:P30"/>
    <mergeCell ref="N31:P31"/>
    <mergeCell ref="N34:P34"/>
    <mergeCell ref="P25:P26"/>
    <mergeCell ref="P27:P28"/>
    <mergeCell ref="Q18:Q19"/>
    <mergeCell ref="Q20:Q21"/>
    <mergeCell ref="Q22:Q24"/>
    <mergeCell ref="Q25:Q26"/>
    <mergeCell ref="Q27:Q28"/>
    <mergeCell ref="C18:F19"/>
    <mergeCell ref="G18:J19"/>
    <mergeCell ref="K18:N19"/>
    <mergeCell ref="C20:F24"/>
  </mergeCells>
  <pageMargins left="0.7" right="0.7" top="0.75" bottom="0.75" header="0.3" footer="0.3"/>
  <pageSetup paperSize="5" scale="94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5"/>
  <sheetViews>
    <sheetView workbookViewId="0">
      <selection activeCell="J34" sqref="J34"/>
    </sheetView>
  </sheetViews>
  <sheetFormatPr defaultColWidth="9" defaultRowHeight="15"/>
  <cols>
    <col min="1" max="1" width="1.7109375" customWidth="1"/>
    <col min="2" max="2" width="4.28515625" customWidth="1"/>
    <col min="4" max="4" width="2.140625" customWidth="1"/>
    <col min="6" max="6" width="13.5703125" customWidth="1"/>
    <col min="7" max="7" width="3.140625" customWidth="1"/>
    <col min="10" max="10" width="16.7109375" customWidth="1"/>
    <col min="14" max="14" width="23.28515625" customWidth="1"/>
    <col min="15" max="15" width="7.42578125" customWidth="1"/>
    <col min="16" max="16" width="7.85546875" customWidth="1"/>
    <col min="17" max="17" width="18.5703125" customWidth="1"/>
  </cols>
  <sheetData>
    <row r="1" spans="2:17">
      <c r="B1" s="6" t="s">
        <v>43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2:17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7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7"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>
      <c r="B5" s="5" t="s">
        <v>6</v>
      </c>
      <c r="C5" s="5" t="s">
        <v>7</v>
      </c>
      <c r="D5" s="5" t="s">
        <v>4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>
      <c r="B6" s="5"/>
      <c r="C6" s="5"/>
      <c r="D6" s="5"/>
      <c r="E6" s="5" t="s">
        <v>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>
      <c r="B7" s="5"/>
      <c r="C7" s="5"/>
      <c r="D7" s="5"/>
      <c r="E7" s="5" t="s">
        <v>9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7">
      <c r="B8" s="5"/>
      <c r="C8" s="5"/>
      <c r="D8" s="5"/>
      <c r="E8" s="5" t="s">
        <v>10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>
      <c r="B9" s="5"/>
      <c r="C9" s="5"/>
      <c r="D9" s="5"/>
      <c r="E9" s="5" t="s">
        <v>11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2:17">
      <c r="B10" s="5"/>
      <c r="C10" s="5"/>
      <c r="D10" s="5"/>
      <c r="E10" s="5" t="s">
        <v>12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>
      <c r="B11" s="5"/>
      <c r="C11" s="5"/>
      <c r="D11" s="5"/>
      <c r="E11" s="5" t="s">
        <v>13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7">
      <c r="B12" s="5"/>
      <c r="C12" s="5"/>
      <c r="D12" s="5"/>
      <c r="E12" s="5" t="s">
        <v>14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7">
      <c r="B13" s="5"/>
      <c r="C13" s="5"/>
      <c r="D13" s="5"/>
      <c r="E13" s="5" t="s">
        <v>15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7">
      <c r="B14" s="5"/>
      <c r="C14" s="5"/>
      <c r="D14" s="5"/>
      <c r="E14" s="5" t="s">
        <v>16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2:17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2:17">
      <c r="B16" s="5" t="s">
        <v>17</v>
      </c>
      <c r="C16" s="5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ht="15" customHeight="1">
      <c r="B18" s="9" t="s">
        <v>19</v>
      </c>
      <c r="C18" s="16" t="s">
        <v>20</v>
      </c>
      <c r="D18" s="16"/>
      <c r="E18" s="16"/>
      <c r="F18" s="16"/>
      <c r="G18" s="16" t="s">
        <v>18</v>
      </c>
      <c r="H18" s="16"/>
      <c r="I18" s="16"/>
      <c r="J18" s="16"/>
      <c r="K18" s="16" t="s">
        <v>21</v>
      </c>
      <c r="L18" s="16"/>
      <c r="M18" s="16"/>
      <c r="N18" s="16"/>
      <c r="O18" s="16" t="s">
        <v>22</v>
      </c>
      <c r="P18" s="16" t="s">
        <v>23</v>
      </c>
      <c r="Q18" s="18" t="s">
        <v>24</v>
      </c>
    </row>
    <row r="19" spans="2:17">
      <c r="B19" s="1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9"/>
    </row>
    <row r="20" spans="2:17">
      <c r="B20" s="10" t="s">
        <v>2</v>
      </c>
      <c r="C20" s="13" t="s">
        <v>25</v>
      </c>
      <c r="D20" s="13"/>
      <c r="E20" s="13"/>
      <c r="F20" s="13"/>
      <c r="G20" s="12">
        <v>1</v>
      </c>
      <c r="H20" s="22" t="s">
        <v>26</v>
      </c>
      <c r="I20" s="22"/>
      <c r="J20" s="22"/>
      <c r="K20" s="23" t="s">
        <v>27</v>
      </c>
      <c r="L20" s="23"/>
      <c r="M20" s="23"/>
      <c r="N20" s="23"/>
      <c r="O20" s="14" t="s">
        <v>28</v>
      </c>
      <c r="P20" s="17">
        <v>0.82</v>
      </c>
      <c r="Q20" s="19" t="s">
        <v>29</v>
      </c>
    </row>
    <row r="21" spans="2:17" ht="21.75" customHeight="1">
      <c r="B21" s="10"/>
      <c r="C21" s="13"/>
      <c r="D21" s="13"/>
      <c r="E21" s="13"/>
      <c r="F21" s="13"/>
      <c r="G21" s="12"/>
      <c r="H21" s="22"/>
      <c r="I21" s="22"/>
      <c r="J21" s="22"/>
      <c r="K21" s="23"/>
      <c r="L21" s="23"/>
      <c r="M21" s="23"/>
      <c r="N21" s="23"/>
      <c r="O21" s="14"/>
      <c r="P21" s="14"/>
      <c r="Q21" s="19"/>
    </row>
    <row r="22" spans="2:17">
      <c r="B22" s="10"/>
      <c r="C22" s="13"/>
      <c r="D22" s="13"/>
      <c r="E22" s="13"/>
      <c r="F22" s="13"/>
      <c r="G22" s="13">
        <v>2</v>
      </c>
      <c r="H22" s="13" t="s">
        <v>30</v>
      </c>
      <c r="I22" s="13"/>
      <c r="J22" s="13"/>
      <c r="K22" s="14" t="s">
        <v>31</v>
      </c>
      <c r="L22" s="14"/>
      <c r="M22" s="14"/>
      <c r="N22" s="14"/>
      <c r="O22" s="14" t="s">
        <v>32</v>
      </c>
      <c r="P22" s="14">
        <v>3.1</v>
      </c>
      <c r="Q22" s="19" t="s">
        <v>29</v>
      </c>
    </row>
    <row r="23" spans="2:17">
      <c r="B23" s="10"/>
      <c r="C23" s="13"/>
      <c r="D23" s="13"/>
      <c r="E23" s="13"/>
      <c r="F23" s="13"/>
      <c r="G23" s="13"/>
      <c r="H23" s="13"/>
      <c r="I23" s="13"/>
      <c r="J23" s="13"/>
      <c r="K23" s="14"/>
      <c r="L23" s="14"/>
      <c r="M23" s="14"/>
      <c r="N23" s="14"/>
      <c r="O23" s="14"/>
      <c r="P23" s="14"/>
      <c r="Q23" s="19"/>
    </row>
    <row r="24" spans="2:17" ht="9.75" customHeight="1">
      <c r="B24" s="10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  <c r="N24" s="14"/>
      <c r="O24" s="14"/>
      <c r="P24" s="14"/>
      <c r="Q24" s="19"/>
    </row>
    <row r="25" spans="2:17" ht="16.5" customHeight="1">
      <c r="B25" s="10" t="s">
        <v>6</v>
      </c>
      <c r="C25" s="13" t="s">
        <v>33</v>
      </c>
      <c r="D25" s="13"/>
      <c r="E25" s="13"/>
      <c r="F25" s="13"/>
      <c r="G25" s="14">
        <v>1</v>
      </c>
      <c r="H25" s="13" t="s">
        <v>34</v>
      </c>
      <c r="I25" s="13"/>
      <c r="J25" s="13"/>
      <c r="K25" s="14" t="s">
        <v>35</v>
      </c>
      <c r="L25" s="14"/>
      <c r="M25" s="14"/>
      <c r="N25" s="14"/>
      <c r="O25" s="14" t="s">
        <v>36</v>
      </c>
      <c r="P25" s="14">
        <v>8</v>
      </c>
      <c r="Q25" s="19" t="s">
        <v>37</v>
      </c>
    </row>
    <row r="26" spans="2:17" ht="27" customHeight="1">
      <c r="B26" s="10"/>
      <c r="C26" s="13"/>
      <c r="D26" s="13"/>
      <c r="E26" s="13"/>
      <c r="F26" s="13"/>
      <c r="G26" s="14"/>
      <c r="H26" s="13"/>
      <c r="I26" s="13"/>
      <c r="J26" s="13"/>
      <c r="K26" s="14"/>
      <c r="L26" s="14"/>
      <c r="M26" s="14"/>
      <c r="N26" s="14"/>
      <c r="O26" s="14"/>
      <c r="P26" s="14"/>
      <c r="Q26" s="19"/>
    </row>
    <row r="27" spans="2:17">
      <c r="B27" s="10"/>
      <c r="C27" s="13"/>
      <c r="D27" s="13"/>
      <c r="E27" s="13"/>
      <c r="F27" s="13"/>
      <c r="G27" s="14">
        <v>2</v>
      </c>
      <c r="H27" s="13" t="s">
        <v>38</v>
      </c>
      <c r="I27" s="13"/>
      <c r="J27" s="13"/>
      <c r="K27" s="14" t="s">
        <v>31</v>
      </c>
      <c r="L27" s="14"/>
      <c r="M27" s="14"/>
      <c r="N27" s="14"/>
      <c r="O27" s="14" t="s">
        <v>32</v>
      </c>
      <c r="P27" s="14">
        <v>3.1</v>
      </c>
      <c r="Q27" s="20" t="s">
        <v>37</v>
      </c>
    </row>
    <row r="28" spans="2:17" ht="26.25" customHeight="1">
      <c r="B28" s="11"/>
      <c r="C28" s="24"/>
      <c r="D28" s="24"/>
      <c r="E28" s="24"/>
      <c r="F28" s="24"/>
      <c r="G28" s="15"/>
      <c r="H28" s="24"/>
      <c r="I28" s="24"/>
      <c r="J28" s="24"/>
      <c r="K28" s="15"/>
      <c r="L28" s="15"/>
      <c r="M28" s="15"/>
      <c r="N28" s="15"/>
      <c r="O28" s="15"/>
      <c r="P28" s="15"/>
      <c r="Q28" s="21"/>
    </row>
    <row r="29" spans="2:17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7" t="s">
        <v>44</v>
      </c>
      <c r="O30" s="7"/>
      <c r="P30" s="7"/>
      <c r="Q30" s="5"/>
    </row>
    <row r="31" spans="2:17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 t="s">
        <v>40</v>
      </c>
      <c r="O31" s="7"/>
      <c r="P31" s="7"/>
      <c r="Q31" s="5"/>
    </row>
    <row r="32" spans="2:17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4" spans="14:16">
      <c r="N34" s="8" t="s">
        <v>41</v>
      </c>
      <c r="O34" s="8"/>
      <c r="P34" s="8"/>
    </row>
    <row r="35" spans="14:16">
      <c r="N35" s="7" t="s">
        <v>42</v>
      </c>
      <c r="O35" s="7"/>
      <c r="P35" s="7"/>
    </row>
  </sheetData>
  <mergeCells count="41">
    <mergeCell ref="H20:J21"/>
    <mergeCell ref="H22:J24"/>
    <mergeCell ref="H27:J28"/>
    <mergeCell ref="C25:F28"/>
    <mergeCell ref="K27:N28"/>
    <mergeCell ref="H25:J26"/>
    <mergeCell ref="K25:N26"/>
    <mergeCell ref="K20:N21"/>
    <mergeCell ref="K22:N24"/>
    <mergeCell ref="N35:P35"/>
    <mergeCell ref="B18:B19"/>
    <mergeCell ref="B20:B24"/>
    <mergeCell ref="B25:B28"/>
    <mergeCell ref="G20:G21"/>
    <mergeCell ref="G22:G24"/>
    <mergeCell ref="G25:G26"/>
    <mergeCell ref="G27:G28"/>
    <mergeCell ref="O18:O19"/>
    <mergeCell ref="O20:O21"/>
    <mergeCell ref="O22:O24"/>
    <mergeCell ref="O25:O26"/>
    <mergeCell ref="O27:O28"/>
    <mergeCell ref="P18:P19"/>
    <mergeCell ref="P20:P21"/>
    <mergeCell ref="P22:P24"/>
    <mergeCell ref="B1:Q1"/>
    <mergeCell ref="B2:Q2"/>
    <mergeCell ref="N30:P30"/>
    <mergeCell ref="N31:P31"/>
    <mergeCell ref="N34:P34"/>
    <mergeCell ref="P25:P26"/>
    <mergeCell ref="P27:P28"/>
    <mergeCell ref="Q18:Q19"/>
    <mergeCell ref="Q20:Q21"/>
    <mergeCell ref="Q22:Q24"/>
    <mergeCell ref="Q25:Q26"/>
    <mergeCell ref="Q27:Q28"/>
    <mergeCell ref="C18:F19"/>
    <mergeCell ref="G18:J19"/>
    <mergeCell ref="K18:N19"/>
    <mergeCell ref="C20:F24"/>
  </mergeCells>
  <pageMargins left="0.7" right="0.7" top="0.75" bottom="0.75" header="0.3" footer="0.3"/>
  <pageSetup paperSize="5" scale="94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31"/>
  <sheetViews>
    <sheetView workbookViewId="0">
      <selection activeCell="D23" sqref="D23"/>
    </sheetView>
  </sheetViews>
  <sheetFormatPr defaultColWidth="9.140625" defaultRowHeight="15"/>
  <cols>
    <col min="2" max="2" width="33" customWidth="1"/>
    <col min="3" max="3" width="19.85546875" customWidth="1"/>
    <col min="4" max="5" width="11.28515625" customWidth="1"/>
    <col min="6" max="6" width="11.85546875" customWidth="1"/>
    <col min="7" max="7" width="12.7109375" customWidth="1"/>
    <col min="8" max="8" width="13.28515625" customWidth="1"/>
    <col min="9" max="9" width="27.28515625" customWidth="1"/>
  </cols>
  <sheetData>
    <row r="2" spans="1:9">
      <c r="A2" s="25" t="s">
        <v>45</v>
      </c>
      <c r="B2" s="25"/>
      <c r="C2" s="25"/>
      <c r="D2" s="25"/>
      <c r="E2" s="25"/>
      <c r="F2" s="25"/>
      <c r="G2" s="25"/>
      <c r="H2" s="25"/>
      <c r="I2" s="25"/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spans="1:9">
      <c r="A4" s="5" t="s">
        <v>46</v>
      </c>
      <c r="B4" s="5" t="s">
        <v>47</v>
      </c>
      <c r="C4" s="5"/>
      <c r="D4" s="5"/>
      <c r="E4" s="5"/>
      <c r="F4" s="5"/>
      <c r="G4" s="5"/>
      <c r="H4" s="5"/>
      <c r="I4" s="5"/>
    </row>
    <row r="5" spans="1:9">
      <c r="A5" s="5" t="s">
        <v>48</v>
      </c>
      <c r="B5" s="5" t="s">
        <v>49</v>
      </c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26" t="s">
        <v>19</v>
      </c>
      <c r="B8" s="26" t="s">
        <v>18</v>
      </c>
      <c r="C8" s="26" t="s">
        <v>50</v>
      </c>
      <c r="D8" s="26" t="s">
        <v>51</v>
      </c>
      <c r="E8" s="26"/>
      <c r="F8" s="26"/>
      <c r="G8" s="26"/>
      <c r="H8" s="26"/>
      <c r="I8" s="26" t="s">
        <v>52</v>
      </c>
    </row>
    <row r="9" spans="1:9">
      <c r="A9" s="26"/>
      <c r="B9" s="26"/>
      <c r="C9" s="26"/>
      <c r="D9" s="26">
        <v>2020</v>
      </c>
      <c r="E9" s="31">
        <v>2021</v>
      </c>
      <c r="F9" s="31">
        <v>2022</v>
      </c>
      <c r="G9" s="31">
        <v>2023</v>
      </c>
      <c r="H9" s="31">
        <v>2025</v>
      </c>
      <c r="I9" s="26"/>
    </row>
    <row r="10" spans="1:9">
      <c r="A10" s="29"/>
      <c r="B10" s="29"/>
      <c r="C10" s="29"/>
      <c r="D10" s="29"/>
      <c r="E10" s="32"/>
      <c r="F10" s="32"/>
      <c r="G10" s="32"/>
      <c r="H10" s="32"/>
      <c r="I10" s="29"/>
    </row>
    <row r="11" spans="1:9">
      <c r="A11" s="30">
        <v>1</v>
      </c>
      <c r="B11" s="30" t="s">
        <v>53</v>
      </c>
      <c r="C11" s="30">
        <v>3</v>
      </c>
      <c r="D11" s="30">
        <v>3.1</v>
      </c>
      <c r="E11" s="30">
        <v>3.2</v>
      </c>
      <c r="F11" s="30">
        <v>3.3</v>
      </c>
      <c r="G11" s="30">
        <v>3.4</v>
      </c>
      <c r="H11" s="30">
        <v>3.5</v>
      </c>
      <c r="I11" s="30">
        <v>3.5</v>
      </c>
    </row>
    <row r="12" spans="1:9">
      <c r="A12" s="14"/>
      <c r="B12" s="14"/>
      <c r="C12" s="14"/>
      <c r="D12" s="14"/>
      <c r="E12" s="14"/>
      <c r="F12" s="14"/>
      <c r="G12" s="14"/>
      <c r="H12" s="14"/>
      <c r="I12" s="14"/>
    </row>
    <row r="13" spans="1:9" ht="78.95" customHeight="1">
      <c r="A13" s="14"/>
      <c r="B13" s="14"/>
      <c r="C13" s="14"/>
      <c r="D13" s="14"/>
      <c r="E13" s="14"/>
      <c r="F13" s="14"/>
      <c r="G13" s="14"/>
      <c r="H13" s="14"/>
      <c r="I13" s="14"/>
    </row>
    <row r="14" spans="1:9">
      <c r="A14" s="5"/>
      <c r="B14" s="5"/>
      <c r="C14" s="5"/>
      <c r="D14" s="5"/>
      <c r="E14" s="5"/>
      <c r="F14" s="5"/>
      <c r="G14" s="5"/>
      <c r="H14" s="5"/>
      <c r="I14" s="5"/>
    </row>
    <row r="15" spans="1:9">
      <c r="A15" s="5"/>
      <c r="B15" s="5"/>
      <c r="C15" s="5"/>
      <c r="D15" s="5"/>
      <c r="E15" s="5"/>
      <c r="F15" s="5"/>
      <c r="G15" s="5"/>
      <c r="H15" s="5"/>
      <c r="I15" s="5"/>
    </row>
    <row r="16" spans="1:9">
      <c r="A16" s="5"/>
      <c r="B16" s="5"/>
      <c r="C16" s="5"/>
      <c r="D16" s="5"/>
      <c r="E16" s="5"/>
      <c r="F16" s="5"/>
      <c r="G16" s="5"/>
      <c r="H16" s="7" t="s">
        <v>54</v>
      </c>
      <c r="I16" s="7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>
      <c r="A18" s="5"/>
      <c r="B18" s="5"/>
      <c r="C18" s="5"/>
      <c r="D18" s="5"/>
      <c r="E18" s="5"/>
      <c r="F18" s="5"/>
      <c r="G18" s="5"/>
      <c r="H18" s="27" t="s">
        <v>55</v>
      </c>
      <c r="I18" s="27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A21" s="5"/>
      <c r="B21" s="5"/>
      <c r="C21" s="5"/>
      <c r="D21" s="5"/>
      <c r="E21" s="5"/>
      <c r="F21" s="5"/>
      <c r="G21" s="5"/>
      <c r="H21" s="5"/>
      <c r="I21" s="5"/>
    </row>
    <row r="22" spans="1:9">
      <c r="A22" s="5"/>
      <c r="B22" s="5"/>
      <c r="C22" s="5"/>
      <c r="D22" s="5"/>
      <c r="E22" s="5"/>
      <c r="F22" s="5"/>
      <c r="G22" s="5"/>
      <c r="H22" s="5"/>
      <c r="I22" s="5"/>
    </row>
    <row r="23" spans="1:9">
      <c r="A23" s="5"/>
      <c r="B23" s="5"/>
      <c r="C23" s="5"/>
      <c r="D23" s="5"/>
      <c r="E23" s="5"/>
      <c r="F23" s="5"/>
      <c r="G23" s="5"/>
      <c r="H23" s="28" t="s">
        <v>41</v>
      </c>
      <c r="I23" s="28"/>
    </row>
    <row r="24" spans="1:9">
      <c r="A24" s="5"/>
      <c r="B24" s="5"/>
      <c r="C24" s="5"/>
      <c r="D24" s="5"/>
      <c r="E24" s="5"/>
      <c r="F24" s="5"/>
      <c r="G24" s="5"/>
      <c r="H24" s="7" t="s">
        <v>56</v>
      </c>
      <c r="I24" s="7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5"/>
      <c r="H28" s="5"/>
      <c r="I28" s="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  <row r="31" spans="1:9">
      <c r="A31" s="5"/>
      <c r="B31" s="5"/>
      <c r="C31" s="5"/>
      <c r="D31" s="5"/>
      <c r="E31" s="5"/>
      <c r="F31" s="5"/>
      <c r="G31" s="5"/>
      <c r="H31" s="5"/>
      <c r="I31" s="5"/>
    </row>
  </sheetData>
  <mergeCells count="24">
    <mergeCell ref="H24:I24"/>
    <mergeCell ref="A8:A10"/>
    <mergeCell ref="A11:A13"/>
    <mergeCell ref="B8:B10"/>
    <mergeCell ref="B11:B13"/>
    <mergeCell ref="C8:C10"/>
    <mergeCell ref="C11:C13"/>
    <mergeCell ref="D9:D10"/>
    <mergeCell ref="D11:D13"/>
    <mergeCell ref="E9:E10"/>
    <mergeCell ref="E11:E13"/>
    <mergeCell ref="F9:F10"/>
    <mergeCell ref="F11:F13"/>
    <mergeCell ref="G9:G10"/>
    <mergeCell ref="G11:G13"/>
    <mergeCell ref="H9:H10"/>
    <mergeCell ref="A2:I2"/>
    <mergeCell ref="D8:H8"/>
    <mergeCell ref="H16:I16"/>
    <mergeCell ref="H18:I18"/>
    <mergeCell ref="H23:I23"/>
    <mergeCell ref="H11:H13"/>
    <mergeCell ref="I8:I10"/>
    <mergeCell ref="I11:I13"/>
  </mergeCells>
  <pageMargins left="0.75" right="0.75" top="1" bottom="1" header="0.5" footer="0.5"/>
  <pageSetup paperSize="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U115"/>
  <sheetViews>
    <sheetView topLeftCell="A85" workbookViewId="0">
      <selection activeCell="G115" sqref="G115"/>
    </sheetView>
  </sheetViews>
  <sheetFormatPr defaultColWidth="9.140625" defaultRowHeight="15"/>
  <cols>
    <col min="3" max="3" width="14" style="1"/>
    <col min="4" max="4" width="14.140625" style="1"/>
    <col min="5" max="7" width="15.28515625" style="1"/>
    <col min="8" max="8" width="14.140625" style="1"/>
    <col min="9" max="9" width="15.28515625" style="1"/>
    <col min="13" max="13" width="15.140625"/>
    <col min="14" max="14" width="12.42578125"/>
    <col min="15" max="15" width="11.28515625" style="1"/>
    <col min="16" max="17" width="11.28515625"/>
    <col min="18" max="18" width="15.140625"/>
  </cols>
  <sheetData>
    <row r="6" spans="3:9">
      <c r="E6" s="2">
        <v>2021</v>
      </c>
      <c r="F6" s="2">
        <v>2022</v>
      </c>
      <c r="G6" s="2">
        <v>2023</v>
      </c>
      <c r="H6" s="2">
        <v>2024</v>
      </c>
    </row>
    <row r="9" spans="3:9">
      <c r="C9" s="3" t="s">
        <v>57</v>
      </c>
      <c r="E9" s="1">
        <v>26949000</v>
      </c>
      <c r="F9" s="1">
        <f>E9+(E9*10%)</f>
        <v>29643900</v>
      </c>
      <c r="G9" s="1">
        <f>F9+(F9*10%)</f>
        <v>32608290</v>
      </c>
      <c r="H9" s="1">
        <f>G9+(G9*10%)</f>
        <v>35869119</v>
      </c>
    </row>
    <row r="12" spans="3:9">
      <c r="D12" s="1">
        <f>E12-(E12*10%)</f>
        <v>21828690</v>
      </c>
      <c r="E12" s="1">
        <f>E9-(E9*10%)</f>
        <v>24254100</v>
      </c>
    </row>
    <row r="15" spans="3:9">
      <c r="D15" s="2">
        <v>2020</v>
      </c>
      <c r="E15" s="2">
        <v>2021</v>
      </c>
      <c r="F15" s="2">
        <v>2022</v>
      </c>
      <c r="G15" s="2">
        <v>2023</v>
      </c>
      <c r="H15" s="2">
        <v>2024</v>
      </c>
    </row>
    <row r="16" spans="3:9">
      <c r="I16" s="1" t="s">
        <v>58</v>
      </c>
    </row>
    <row r="17" spans="3:15">
      <c r="C17" s="1">
        <f>D17-(D17*10%)</f>
        <v>41520798</v>
      </c>
      <c r="D17" s="1">
        <v>46134220</v>
      </c>
      <c r="E17" s="1">
        <f>D17+(D17*10%)</f>
        <v>50747642</v>
      </c>
      <c r="F17" s="1">
        <f>E17+(E17*10%)</f>
        <v>55822406.200000003</v>
      </c>
      <c r="G17" s="1">
        <f>F17+(F17*10%)</f>
        <v>61404646.820000008</v>
      </c>
      <c r="H17" s="1">
        <f>G17+(G17*10%)</f>
        <v>67545111.502000004</v>
      </c>
      <c r="I17" s="1">
        <v>281654027</v>
      </c>
      <c r="M17" s="1">
        <f>D17+E17+F17+G17+H17</f>
        <v>281654026.52199996</v>
      </c>
    </row>
    <row r="18" spans="3:15">
      <c r="O18" s="1">
        <v>48037000</v>
      </c>
    </row>
    <row r="19" spans="3:15">
      <c r="D19" s="1">
        <v>1967601780</v>
      </c>
      <c r="E19" s="1">
        <f>D19+(D19*10%)</f>
        <v>2164361958</v>
      </c>
      <c r="F19" s="1">
        <f>E19+(E19*10%)</f>
        <v>2380798153.8000002</v>
      </c>
      <c r="G19" s="1">
        <f>F19+(F19*10%)</f>
        <v>2618877969.1800003</v>
      </c>
      <c r="H19" s="1">
        <f>G19+(G19*10%)</f>
        <v>2880765766.0980005</v>
      </c>
      <c r="I19" s="1">
        <f>SUM(D19:H19)</f>
        <v>12012405627.077999</v>
      </c>
      <c r="O19" s="1">
        <v>15000000</v>
      </c>
    </row>
    <row r="20" spans="3:15">
      <c r="O20" s="1">
        <f>SUM(O17:O19)</f>
        <v>63037000</v>
      </c>
    </row>
    <row r="21" spans="3:15">
      <c r="D21" s="1">
        <v>1432174700</v>
      </c>
      <c r="E21" s="1">
        <f>D21+(D21*10%)</f>
        <v>1575392170</v>
      </c>
      <c r="F21" s="1">
        <f>E21+(E21*10%)</f>
        <v>1732931387</v>
      </c>
      <c r="G21" s="1">
        <f>F21+(F21*10%)</f>
        <v>1906224525.7</v>
      </c>
      <c r="H21" s="1">
        <f>G21+(G21*10%)</f>
        <v>2096846978.27</v>
      </c>
      <c r="I21" s="1">
        <f>SUM(D21:H21)</f>
        <v>8743569760.9699993</v>
      </c>
    </row>
    <row r="23" spans="3:15">
      <c r="D23" s="1">
        <v>46134220</v>
      </c>
      <c r="E23" s="1">
        <f>D23+(D23*10%)</f>
        <v>50747642</v>
      </c>
      <c r="F23" s="1">
        <f>E23+(E23*10%)</f>
        <v>55822406.200000003</v>
      </c>
      <c r="G23" s="1">
        <f>F23+(F23*10%)</f>
        <v>61404646.820000008</v>
      </c>
      <c r="H23" s="1">
        <f>G23+(G23*10%)</f>
        <v>67545111.502000004</v>
      </c>
      <c r="I23" s="1">
        <f>SUM(D23:H23)</f>
        <v>281654026.52199996</v>
      </c>
    </row>
    <row r="25" spans="3:15">
      <c r="F25" s="1">
        <v>13368000</v>
      </c>
      <c r="G25" s="1">
        <f>F25+(F25*10%)</f>
        <v>14704800</v>
      </c>
      <c r="H25" s="1">
        <f>G25+(G25*10%)</f>
        <v>16175280</v>
      </c>
      <c r="I25" s="1">
        <f>SUM(F25:H25)</f>
        <v>44248080</v>
      </c>
    </row>
    <row r="27" spans="3:15">
      <c r="F27" s="1">
        <v>123438400</v>
      </c>
      <c r="G27" s="1">
        <f>F27+(F27*10%)</f>
        <v>135782240</v>
      </c>
      <c r="H27" s="1">
        <f t="shared" ref="H27:H32" si="0">G27+(G27*10%)</f>
        <v>149360464</v>
      </c>
      <c r="I27" s="1">
        <f>SUM(F27:H27)</f>
        <v>408581104</v>
      </c>
    </row>
    <row r="30" spans="3:15">
      <c r="D30" s="1">
        <f>E30-(E30*10%)</f>
        <v>27103248</v>
      </c>
      <c r="E30" s="1">
        <f>F30-(F30*10%)</f>
        <v>30114720</v>
      </c>
      <c r="F30" s="1">
        <v>33460800</v>
      </c>
      <c r="G30" s="1">
        <f>F30+(F30*10%)</f>
        <v>36806880</v>
      </c>
      <c r="H30" s="1">
        <f t="shared" si="0"/>
        <v>40487568</v>
      </c>
      <c r="I30" s="1">
        <f>SUM(D30:H30)</f>
        <v>167973216</v>
      </c>
    </row>
    <row r="32" spans="3:15">
      <c r="D32" s="1">
        <f>E32-(E32*10%)</f>
        <v>51059970</v>
      </c>
      <c r="E32" s="1">
        <f>F32-(F32*10%)</f>
        <v>56733300</v>
      </c>
      <c r="F32" s="1">
        <v>63037000</v>
      </c>
      <c r="G32" s="1">
        <f>F32+(F32*10%)</f>
        <v>69340700</v>
      </c>
      <c r="H32" s="1">
        <f t="shared" si="0"/>
        <v>76274770</v>
      </c>
      <c r="I32" s="1">
        <f>SUM(D32:H32)</f>
        <v>316445740</v>
      </c>
    </row>
    <row r="38" spans="2:9">
      <c r="B38" s="1" t="s">
        <v>59</v>
      </c>
      <c r="C38" s="1" t="s">
        <v>60</v>
      </c>
      <c r="D38" s="1">
        <f t="shared" ref="D38:D45" si="1">E38-(E38*10%)</f>
        <v>161889030</v>
      </c>
      <c r="E38" s="1">
        <f t="shared" ref="E38:E45" si="2">F38-(F38*10%)</f>
        <v>179876700</v>
      </c>
      <c r="F38" s="1">
        <v>199863000</v>
      </c>
      <c r="G38" s="1">
        <f t="shared" ref="G38:G45" si="3">F38+(F38*10%)</f>
        <v>219849300</v>
      </c>
      <c r="H38" s="1">
        <f t="shared" ref="H38:H45" si="4">G38+(G38*10%)</f>
        <v>241834230</v>
      </c>
      <c r="I38" s="1">
        <f t="shared" ref="I38:I44" si="5">SUM(D38:H38)</f>
        <v>1003312260</v>
      </c>
    </row>
    <row r="39" spans="2:9">
      <c r="C39" s="1" t="s">
        <v>61</v>
      </c>
      <c r="D39" s="1">
        <f t="shared" si="1"/>
        <v>159488190</v>
      </c>
      <c r="E39" s="1">
        <f t="shared" si="2"/>
        <v>177209100</v>
      </c>
      <c r="F39" s="1">
        <v>196899000</v>
      </c>
      <c r="G39" s="1">
        <f t="shared" si="3"/>
        <v>216588900</v>
      </c>
      <c r="H39" s="1">
        <f t="shared" si="4"/>
        <v>238247790</v>
      </c>
      <c r="I39" s="1">
        <f t="shared" si="5"/>
        <v>988432980</v>
      </c>
    </row>
    <row r="40" spans="2:9">
      <c r="C40" s="1" t="s">
        <v>62</v>
      </c>
      <c r="D40" s="1">
        <f t="shared" si="1"/>
        <v>102766725</v>
      </c>
      <c r="E40" s="1">
        <f t="shared" si="2"/>
        <v>114185250</v>
      </c>
      <c r="F40" s="1">
        <v>126872500</v>
      </c>
      <c r="G40" s="1">
        <f t="shared" si="3"/>
        <v>139559750</v>
      </c>
      <c r="H40" s="1">
        <f t="shared" si="4"/>
        <v>153515725</v>
      </c>
      <c r="I40" s="1">
        <f t="shared" si="5"/>
        <v>636899950</v>
      </c>
    </row>
    <row r="41" spans="2:9">
      <c r="C41" s="1" t="s">
        <v>63</v>
      </c>
      <c r="D41" s="1">
        <f t="shared" si="1"/>
        <v>121500000</v>
      </c>
      <c r="E41" s="1">
        <f t="shared" si="2"/>
        <v>135000000</v>
      </c>
      <c r="F41" s="1">
        <v>150000000</v>
      </c>
      <c r="G41" s="1">
        <f t="shared" si="3"/>
        <v>165000000</v>
      </c>
      <c r="H41" s="1">
        <f t="shared" si="4"/>
        <v>181500000</v>
      </c>
      <c r="I41" s="1">
        <f t="shared" si="5"/>
        <v>753000000</v>
      </c>
    </row>
    <row r="42" spans="2:9">
      <c r="C42" s="1" t="s">
        <v>64</v>
      </c>
      <c r="D42" s="1">
        <f t="shared" si="1"/>
        <v>115118719.56</v>
      </c>
      <c r="E42" s="1">
        <f t="shared" si="2"/>
        <v>127909688.40000001</v>
      </c>
      <c r="F42" s="1">
        <v>142121876</v>
      </c>
      <c r="G42" s="1">
        <f t="shared" si="3"/>
        <v>156334063.59999999</v>
      </c>
      <c r="H42" s="1">
        <f t="shared" si="4"/>
        <v>171967469.95999998</v>
      </c>
      <c r="I42" s="1">
        <f t="shared" si="5"/>
        <v>713451817.51999998</v>
      </c>
    </row>
    <row r="43" spans="2:9">
      <c r="C43" s="1" t="s">
        <v>65</v>
      </c>
      <c r="D43" s="1">
        <f t="shared" si="1"/>
        <v>83773764</v>
      </c>
      <c r="E43" s="1">
        <f t="shared" si="2"/>
        <v>93081960</v>
      </c>
      <c r="F43" s="1">
        <v>103424400</v>
      </c>
      <c r="G43" s="1">
        <f t="shared" si="3"/>
        <v>113766840</v>
      </c>
      <c r="H43" s="1">
        <f t="shared" si="4"/>
        <v>125143524</v>
      </c>
      <c r="I43" s="1">
        <f t="shared" si="5"/>
        <v>519190488</v>
      </c>
    </row>
    <row r="44" spans="2:9">
      <c r="C44" s="1" t="s">
        <v>66</v>
      </c>
      <c r="D44" s="1">
        <f t="shared" si="1"/>
        <v>77354899.560000002</v>
      </c>
      <c r="E44" s="1">
        <f t="shared" si="2"/>
        <v>85949888.400000006</v>
      </c>
      <c r="F44" s="1">
        <v>95499876</v>
      </c>
      <c r="G44" s="1">
        <f t="shared" si="3"/>
        <v>105049863.59999999</v>
      </c>
      <c r="H44" s="1">
        <f t="shared" si="4"/>
        <v>115554849.95999999</v>
      </c>
      <c r="I44" s="1">
        <f t="shared" si="5"/>
        <v>479409377.51999998</v>
      </c>
    </row>
    <row r="45" spans="2:9">
      <c r="C45" s="1" t="s">
        <v>67</v>
      </c>
      <c r="D45" s="1">
        <f t="shared" si="1"/>
        <v>140062770</v>
      </c>
      <c r="E45" s="1">
        <f t="shared" si="2"/>
        <v>155625300</v>
      </c>
      <c r="F45" s="1">
        <v>172917000</v>
      </c>
      <c r="G45" s="1">
        <f t="shared" si="3"/>
        <v>190208700</v>
      </c>
      <c r="H45" s="1">
        <f t="shared" si="4"/>
        <v>209229570</v>
      </c>
      <c r="I45" s="1">
        <f t="shared" ref="I45:I55" si="6">SUM(D45:H45)</f>
        <v>868043340</v>
      </c>
    </row>
    <row r="46" spans="2:9">
      <c r="D46" s="4">
        <f t="shared" ref="D46:I46" si="7">SUM(D38:D45)</f>
        <v>961954098.11999989</v>
      </c>
      <c r="E46" s="4">
        <f t="shared" si="7"/>
        <v>1068837886.8</v>
      </c>
      <c r="F46" s="4">
        <f t="shared" si="7"/>
        <v>1187597652</v>
      </c>
      <c r="G46" s="4">
        <f t="shared" si="7"/>
        <v>1306357417.2</v>
      </c>
      <c r="H46" s="4">
        <f t="shared" si="7"/>
        <v>1436993158.9200001</v>
      </c>
      <c r="I46" s="4">
        <f t="shared" si="7"/>
        <v>5961740213.0400009</v>
      </c>
    </row>
    <row r="47" spans="2:9">
      <c r="D47" s="4"/>
      <c r="E47" s="4"/>
      <c r="F47" s="4"/>
      <c r="G47" s="4"/>
      <c r="H47" s="4"/>
      <c r="I47" s="4"/>
    </row>
    <row r="48" spans="2:9">
      <c r="B48" s="1" t="s">
        <v>68</v>
      </c>
      <c r="C48" s="1" t="s">
        <v>60</v>
      </c>
      <c r="D48" s="1">
        <f t="shared" ref="D48:D55" si="8">E48-(E48*10%)</f>
        <v>40495950</v>
      </c>
      <c r="E48" s="1">
        <f t="shared" ref="E48:E55" si="9">F48-(F48*10%)</f>
        <v>44995500</v>
      </c>
      <c r="F48" s="1">
        <v>49995000</v>
      </c>
      <c r="G48" s="1">
        <f t="shared" ref="G48:G55" si="10">F48+(F48*10%)</f>
        <v>54994500</v>
      </c>
      <c r="H48" s="1">
        <f t="shared" ref="H48:H55" si="11">G48+(G48*10%)</f>
        <v>60493950</v>
      </c>
      <c r="I48" s="1">
        <f t="shared" si="6"/>
        <v>250974900</v>
      </c>
    </row>
    <row r="49" spans="2:9">
      <c r="C49" s="1" t="s">
        <v>61</v>
      </c>
      <c r="D49" s="1">
        <f t="shared" si="8"/>
        <v>40495950</v>
      </c>
      <c r="E49" s="1">
        <f t="shared" si="9"/>
        <v>44995500</v>
      </c>
      <c r="F49" s="1">
        <v>49995000</v>
      </c>
      <c r="G49" s="1">
        <f t="shared" si="10"/>
        <v>54994500</v>
      </c>
      <c r="H49" s="1">
        <f t="shared" si="11"/>
        <v>60493950</v>
      </c>
      <c r="I49" s="1">
        <f t="shared" si="6"/>
        <v>250974900</v>
      </c>
    </row>
    <row r="50" spans="2:9">
      <c r="C50" s="1" t="s">
        <v>62</v>
      </c>
      <c r="D50" s="1">
        <f t="shared" si="8"/>
        <v>8019000</v>
      </c>
      <c r="E50" s="1">
        <f t="shared" si="9"/>
        <v>8910000</v>
      </c>
      <c r="F50" s="1">
        <v>9900000</v>
      </c>
      <c r="G50" s="1">
        <f t="shared" si="10"/>
        <v>10890000</v>
      </c>
      <c r="H50" s="1">
        <f t="shared" si="11"/>
        <v>11979000</v>
      </c>
      <c r="I50" s="1">
        <f t="shared" si="6"/>
        <v>49698000</v>
      </c>
    </row>
    <row r="51" spans="2:9">
      <c r="C51" s="1" t="s">
        <v>63</v>
      </c>
      <c r="D51" s="1">
        <f t="shared" si="8"/>
        <v>6075000</v>
      </c>
      <c r="E51" s="1">
        <f t="shared" si="9"/>
        <v>6750000</v>
      </c>
      <c r="F51" s="1">
        <v>7500000</v>
      </c>
      <c r="G51" s="1">
        <f t="shared" si="10"/>
        <v>8250000</v>
      </c>
      <c r="H51" s="1">
        <f t="shared" si="11"/>
        <v>9075000</v>
      </c>
      <c r="I51" s="1">
        <f t="shared" si="6"/>
        <v>37650000</v>
      </c>
    </row>
    <row r="52" spans="2:9">
      <c r="C52" s="1" t="s">
        <v>64</v>
      </c>
      <c r="D52" s="1">
        <f t="shared" si="8"/>
        <v>16621119</v>
      </c>
      <c r="E52" s="1">
        <f t="shared" si="9"/>
        <v>18467910</v>
      </c>
      <c r="F52" s="1">
        <v>20519900</v>
      </c>
      <c r="G52" s="1">
        <f t="shared" si="10"/>
        <v>22571890</v>
      </c>
      <c r="H52" s="1">
        <f t="shared" si="11"/>
        <v>24829079</v>
      </c>
      <c r="I52" s="1">
        <f t="shared" si="6"/>
        <v>103009898</v>
      </c>
    </row>
    <row r="53" spans="2:9">
      <c r="C53" s="1" t="s">
        <v>65</v>
      </c>
      <c r="D53" s="1">
        <f t="shared" si="8"/>
        <v>7290000</v>
      </c>
      <c r="E53" s="1">
        <f t="shared" si="9"/>
        <v>8100000</v>
      </c>
      <c r="F53" s="1">
        <v>9000000</v>
      </c>
      <c r="G53" s="1">
        <f t="shared" si="10"/>
        <v>9900000</v>
      </c>
      <c r="H53" s="1">
        <f t="shared" si="11"/>
        <v>10890000</v>
      </c>
      <c r="I53" s="1">
        <f t="shared" si="6"/>
        <v>45180000</v>
      </c>
    </row>
    <row r="54" spans="2:9">
      <c r="C54" s="1" t="s">
        <v>66</v>
      </c>
      <c r="D54" s="1">
        <f t="shared" si="8"/>
        <v>40500000</v>
      </c>
      <c r="E54" s="1">
        <f t="shared" si="9"/>
        <v>45000000</v>
      </c>
      <c r="F54" s="1">
        <v>50000000</v>
      </c>
      <c r="G54" s="1">
        <f t="shared" si="10"/>
        <v>55000000</v>
      </c>
      <c r="H54" s="1">
        <f t="shared" si="11"/>
        <v>60500000</v>
      </c>
      <c r="I54" s="1">
        <f t="shared" si="6"/>
        <v>251000000</v>
      </c>
    </row>
    <row r="55" spans="2:9">
      <c r="C55" s="1" t="s">
        <v>67</v>
      </c>
      <c r="D55" s="1">
        <f t="shared" si="8"/>
        <v>7290000</v>
      </c>
      <c r="E55" s="1">
        <f t="shared" si="9"/>
        <v>8100000</v>
      </c>
      <c r="F55" s="1">
        <v>9000000</v>
      </c>
      <c r="G55" s="1">
        <f t="shared" si="10"/>
        <v>9900000</v>
      </c>
      <c r="H55" s="1">
        <f t="shared" si="11"/>
        <v>10890000</v>
      </c>
      <c r="I55" s="1">
        <f t="shared" si="6"/>
        <v>45180000</v>
      </c>
    </row>
    <row r="56" spans="2:9">
      <c r="D56" s="4">
        <f t="shared" ref="D56:I56" si="12">SUM(D48:D55)</f>
        <v>166787019</v>
      </c>
      <c r="E56" s="4">
        <f t="shared" si="12"/>
        <v>185318910</v>
      </c>
      <c r="F56" s="4">
        <f t="shared" si="12"/>
        <v>205909900</v>
      </c>
      <c r="G56" s="4">
        <f t="shared" si="12"/>
        <v>226500890</v>
      </c>
      <c r="H56" s="4">
        <f t="shared" si="12"/>
        <v>249150979</v>
      </c>
      <c r="I56" s="4">
        <f t="shared" si="12"/>
        <v>1033667698</v>
      </c>
    </row>
    <row r="57" spans="2:9">
      <c r="D57" s="4"/>
      <c r="E57" s="4"/>
      <c r="F57" s="4"/>
      <c r="G57" s="4"/>
      <c r="H57" s="4"/>
      <c r="I57" s="4"/>
    </row>
    <row r="58" spans="2:9">
      <c r="B58" s="1" t="s">
        <v>69</v>
      </c>
      <c r="C58" s="1" t="s">
        <v>60</v>
      </c>
      <c r="D58" s="1">
        <f t="shared" ref="D58:D65" si="13">E58-(E58*10%)</f>
        <v>50544000</v>
      </c>
      <c r="E58" s="1">
        <f t="shared" ref="E58:E65" si="14">F58-(F58*10%)</f>
        <v>56160000</v>
      </c>
      <c r="F58" s="1">
        <v>62400000</v>
      </c>
      <c r="G58" s="1">
        <f t="shared" ref="G58:G65" si="15">F58+(F58*10%)</f>
        <v>68640000</v>
      </c>
      <c r="H58" s="1">
        <f t="shared" ref="H58:H65" si="16">G58+(G58*10%)</f>
        <v>75504000</v>
      </c>
      <c r="I58" s="1">
        <f t="shared" ref="I58:I65" si="17">SUM(D58:H58)</f>
        <v>313248000</v>
      </c>
    </row>
    <row r="59" spans="2:9">
      <c r="C59" s="1" t="s">
        <v>61</v>
      </c>
      <c r="D59" s="1">
        <f t="shared" si="13"/>
        <v>56862000</v>
      </c>
      <c r="E59" s="1">
        <f t="shared" si="14"/>
        <v>63180000</v>
      </c>
      <c r="F59" s="1">
        <v>70200000</v>
      </c>
      <c r="G59" s="1">
        <f t="shared" si="15"/>
        <v>77220000</v>
      </c>
      <c r="H59" s="1">
        <f t="shared" si="16"/>
        <v>84942000</v>
      </c>
      <c r="I59" s="1">
        <f t="shared" si="17"/>
        <v>352404000</v>
      </c>
    </row>
    <row r="60" spans="2:9">
      <c r="C60" s="1" t="s">
        <v>62</v>
      </c>
      <c r="D60" s="1">
        <f t="shared" si="13"/>
        <v>31589919</v>
      </c>
      <c r="E60" s="1">
        <f t="shared" si="14"/>
        <v>35099910</v>
      </c>
      <c r="F60" s="1">
        <v>38999900</v>
      </c>
      <c r="G60" s="1">
        <f t="shared" si="15"/>
        <v>42899890</v>
      </c>
      <c r="H60" s="1">
        <f t="shared" si="16"/>
        <v>47189879</v>
      </c>
      <c r="I60" s="1">
        <f t="shared" si="17"/>
        <v>195779498</v>
      </c>
    </row>
    <row r="61" spans="2:9">
      <c r="C61" s="1" t="s">
        <v>63</v>
      </c>
      <c r="D61" s="1">
        <f t="shared" si="13"/>
        <v>47384959.5</v>
      </c>
      <c r="E61" s="1">
        <f t="shared" si="14"/>
        <v>52649955</v>
      </c>
      <c r="F61" s="1">
        <v>58499950</v>
      </c>
      <c r="G61" s="1">
        <f t="shared" si="15"/>
        <v>64349945</v>
      </c>
      <c r="H61" s="1">
        <f t="shared" si="16"/>
        <v>70784939.5</v>
      </c>
      <c r="I61" s="1">
        <f t="shared" si="17"/>
        <v>293669749</v>
      </c>
    </row>
    <row r="62" spans="2:9">
      <c r="C62" s="1" t="s">
        <v>64</v>
      </c>
      <c r="D62" s="1">
        <f t="shared" si="13"/>
        <v>41067000</v>
      </c>
      <c r="E62" s="1">
        <f t="shared" si="14"/>
        <v>45630000</v>
      </c>
      <c r="F62" s="1">
        <v>50700000</v>
      </c>
      <c r="G62" s="1">
        <f t="shared" si="15"/>
        <v>55770000</v>
      </c>
      <c r="H62" s="1">
        <f t="shared" si="16"/>
        <v>61347000</v>
      </c>
      <c r="I62" s="1">
        <f t="shared" si="17"/>
        <v>254514000</v>
      </c>
    </row>
    <row r="63" spans="2:9">
      <c r="C63" s="1" t="s">
        <v>65</v>
      </c>
      <c r="D63" s="1">
        <f t="shared" si="13"/>
        <v>31590000</v>
      </c>
      <c r="E63" s="1">
        <f t="shared" si="14"/>
        <v>35100000</v>
      </c>
      <c r="F63" s="1">
        <v>39000000</v>
      </c>
      <c r="G63" s="1">
        <f t="shared" si="15"/>
        <v>42900000</v>
      </c>
      <c r="H63" s="1">
        <f t="shared" si="16"/>
        <v>47190000</v>
      </c>
      <c r="I63" s="1">
        <f t="shared" si="17"/>
        <v>195780000</v>
      </c>
    </row>
    <row r="64" spans="2:9">
      <c r="C64" s="1" t="s">
        <v>66</v>
      </c>
      <c r="D64" s="1">
        <f t="shared" si="13"/>
        <v>34749000</v>
      </c>
      <c r="E64" s="1">
        <f t="shared" si="14"/>
        <v>38610000</v>
      </c>
      <c r="F64" s="1">
        <v>42900000</v>
      </c>
      <c r="G64" s="1">
        <f t="shared" si="15"/>
        <v>47190000</v>
      </c>
      <c r="H64" s="1">
        <f t="shared" si="16"/>
        <v>51909000</v>
      </c>
      <c r="I64" s="1">
        <f t="shared" si="17"/>
        <v>215358000</v>
      </c>
    </row>
    <row r="65" spans="2:21">
      <c r="C65" s="1" t="s">
        <v>67</v>
      </c>
      <c r="D65" s="1">
        <f t="shared" si="13"/>
        <v>50544000</v>
      </c>
      <c r="E65" s="1">
        <f t="shared" si="14"/>
        <v>56160000</v>
      </c>
      <c r="F65" s="1">
        <v>62400000</v>
      </c>
      <c r="G65" s="1">
        <f t="shared" si="15"/>
        <v>68640000</v>
      </c>
      <c r="H65" s="1">
        <f t="shared" si="16"/>
        <v>75504000</v>
      </c>
      <c r="I65" s="1">
        <f t="shared" si="17"/>
        <v>313248000</v>
      </c>
    </row>
    <row r="66" spans="2:21">
      <c r="D66" s="4">
        <f t="shared" ref="D66:I66" si="18">SUM(D58:D65)</f>
        <v>344330878.5</v>
      </c>
      <c r="E66" s="4">
        <f t="shared" si="18"/>
        <v>382589865</v>
      </c>
      <c r="F66" s="4">
        <f t="shared" si="18"/>
        <v>425099850</v>
      </c>
      <c r="G66" s="4">
        <f t="shared" si="18"/>
        <v>467609835</v>
      </c>
      <c r="H66" s="4">
        <f t="shared" si="18"/>
        <v>514370818.5</v>
      </c>
      <c r="I66" s="4">
        <f t="shared" si="18"/>
        <v>2134001247</v>
      </c>
    </row>
    <row r="67" spans="2:21">
      <c r="D67" s="4"/>
      <c r="E67" s="4"/>
      <c r="F67" s="4"/>
      <c r="G67" s="4"/>
      <c r="H67" s="4"/>
      <c r="I67" s="4"/>
    </row>
    <row r="68" spans="2:21">
      <c r="B68" s="1" t="s">
        <v>70</v>
      </c>
      <c r="C68" s="1" t="s">
        <v>60</v>
      </c>
      <c r="D68" s="1">
        <f t="shared" ref="D68:D75" si="19">E68-(E68*10%)</f>
        <v>277020000</v>
      </c>
      <c r="E68" s="1">
        <f t="shared" ref="E68:E75" si="20">F68-(F68*10%)</f>
        <v>307800000</v>
      </c>
      <c r="F68" s="1">
        <v>342000000</v>
      </c>
      <c r="G68" s="1">
        <f t="shared" ref="G68:G75" si="21">F68+(F68*10%)</f>
        <v>376200000</v>
      </c>
      <c r="H68" s="1">
        <f t="shared" ref="H68:H75" si="22">G68+(G68*10%)</f>
        <v>413820000</v>
      </c>
      <c r="I68" s="1">
        <f t="shared" ref="I68:I75" si="23">SUM(D68:H68)</f>
        <v>1716840000</v>
      </c>
    </row>
    <row r="69" spans="2:21">
      <c r="C69" s="1" t="s">
        <v>61</v>
      </c>
      <c r="D69" s="1">
        <f t="shared" si="19"/>
        <v>369360000</v>
      </c>
      <c r="E69" s="1">
        <f t="shared" si="20"/>
        <v>410400000</v>
      </c>
      <c r="F69" s="1">
        <v>456000000</v>
      </c>
      <c r="G69" s="1">
        <f t="shared" si="21"/>
        <v>501600000</v>
      </c>
      <c r="H69" s="1">
        <f t="shared" si="22"/>
        <v>551760000</v>
      </c>
      <c r="I69" s="1">
        <f t="shared" si="23"/>
        <v>2289120000</v>
      </c>
    </row>
    <row r="70" spans="2:21">
      <c r="C70" s="1" t="s">
        <v>62</v>
      </c>
      <c r="D70" s="1">
        <f t="shared" si="19"/>
        <v>183708000</v>
      </c>
      <c r="E70" s="1">
        <f t="shared" si="20"/>
        <v>204120000</v>
      </c>
      <c r="F70" s="1">
        <v>226800000</v>
      </c>
      <c r="G70" s="1">
        <f t="shared" si="21"/>
        <v>249480000</v>
      </c>
      <c r="H70" s="1">
        <f t="shared" si="22"/>
        <v>274428000</v>
      </c>
      <c r="I70" s="1">
        <f t="shared" si="23"/>
        <v>1138536000</v>
      </c>
    </row>
    <row r="71" spans="2:21">
      <c r="C71" s="1" t="s">
        <v>63</v>
      </c>
      <c r="D71" s="1">
        <f t="shared" si="19"/>
        <v>287712000</v>
      </c>
      <c r="E71" s="1">
        <f t="shared" si="20"/>
        <v>319680000</v>
      </c>
      <c r="F71" s="1">
        <v>355200000</v>
      </c>
      <c r="G71" s="1">
        <f t="shared" si="21"/>
        <v>390720000</v>
      </c>
      <c r="H71" s="1">
        <f t="shared" si="22"/>
        <v>429792000</v>
      </c>
      <c r="I71" s="1">
        <f t="shared" si="23"/>
        <v>1783104000</v>
      </c>
    </row>
    <row r="72" spans="2:21">
      <c r="C72" s="1" t="s">
        <v>64</v>
      </c>
      <c r="D72" s="1">
        <f t="shared" si="19"/>
        <v>292280400</v>
      </c>
      <c r="E72" s="1">
        <f t="shared" si="20"/>
        <v>324756000</v>
      </c>
      <c r="F72" s="1">
        <v>360840000</v>
      </c>
      <c r="G72" s="1">
        <f t="shared" si="21"/>
        <v>396924000</v>
      </c>
      <c r="H72" s="1">
        <f t="shared" si="22"/>
        <v>436616400</v>
      </c>
      <c r="I72" s="1">
        <f t="shared" si="23"/>
        <v>1811416800</v>
      </c>
    </row>
    <row r="73" spans="2:21">
      <c r="C73" s="1" t="s">
        <v>65</v>
      </c>
      <c r="D73" s="1">
        <f t="shared" si="19"/>
        <v>192456000</v>
      </c>
      <c r="E73" s="1">
        <f t="shared" si="20"/>
        <v>213840000</v>
      </c>
      <c r="F73" s="1">
        <v>237600000</v>
      </c>
      <c r="G73" s="1">
        <f t="shared" si="21"/>
        <v>261360000</v>
      </c>
      <c r="H73" s="1">
        <f t="shared" si="22"/>
        <v>287496000</v>
      </c>
      <c r="I73" s="1">
        <f t="shared" si="23"/>
        <v>1192752000</v>
      </c>
    </row>
    <row r="74" spans="2:21">
      <c r="C74" s="1" t="s">
        <v>66</v>
      </c>
      <c r="D74" s="1">
        <f t="shared" si="19"/>
        <v>263412000</v>
      </c>
      <c r="E74" s="1">
        <f t="shared" si="20"/>
        <v>292680000</v>
      </c>
      <c r="F74" s="1">
        <v>325200000</v>
      </c>
      <c r="G74" s="1">
        <f t="shared" si="21"/>
        <v>357720000</v>
      </c>
      <c r="H74" s="1">
        <f t="shared" si="22"/>
        <v>393492000</v>
      </c>
      <c r="I74" s="1">
        <f t="shared" si="23"/>
        <v>1632504000</v>
      </c>
    </row>
    <row r="75" spans="2:21">
      <c r="C75" s="1" t="s">
        <v>67</v>
      </c>
      <c r="D75" s="1">
        <f t="shared" si="19"/>
        <v>262440000</v>
      </c>
      <c r="E75" s="1">
        <f t="shared" si="20"/>
        <v>291600000</v>
      </c>
      <c r="F75" s="1">
        <v>324000000</v>
      </c>
      <c r="G75" s="1">
        <f t="shared" si="21"/>
        <v>356400000</v>
      </c>
      <c r="H75" s="1">
        <f t="shared" si="22"/>
        <v>392040000</v>
      </c>
      <c r="I75" s="1">
        <f t="shared" si="23"/>
        <v>1626480000</v>
      </c>
    </row>
    <row r="76" spans="2:21">
      <c r="D76" s="4">
        <f t="shared" ref="D76:I76" si="24">SUM(D68:D75)</f>
        <v>2128388400</v>
      </c>
      <c r="E76" s="4">
        <f t="shared" si="24"/>
        <v>2364876000</v>
      </c>
      <c r="F76" s="4">
        <f t="shared" si="24"/>
        <v>2627640000</v>
      </c>
      <c r="G76" s="4">
        <f t="shared" si="24"/>
        <v>2890404000</v>
      </c>
      <c r="H76" s="4">
        <f t="shared" si="24"/>
        <v>3179444400</v>
      </c>
      <c r="I76" s="4">
        <f t="shared" si="24"/>
        <v>13190752800</v>
      </c>
    </row>
    <row r="78" spans="2:21">
      <c r="B78" s="1" t="s">
        <v>68</v>
      </c>
      <c r="C78" s="1" t="s">
        <v>60</v>
      </c>
      <c r="D78" s="1">
        <f t="shared" ref="D78:D85" si="25">E78-(E78*10%)</f>
        <v>27849420</v>
      </c>
      <c r="E78" s="1">
        <f t="shared" ref="E78:E85" si="26">F78-(F78*10%)</f>
        <v>30943800</v>
      </c>
      <c r="F78" s="1">
        <v>34382000</v>
      </c>
      <c r="G78" s="1">
        <f t="shared" ref="G78:G85" si="27">F78+(F78*10%)</f>
        <v>37820200</v>
      </c>
      <c r="H78" s="1">
        <f t="shared" ref="H78:H85" si="28">G78+(G78*10%)</f>
        <v>41602220</v>
      </c>
      <c r="I78" s="1">
        <f t="shared" ref="I78:I85" si="29">SUM(D78:H78)</f>
        <v>172597640</v>
      </c>
      <c r="M78" s="1">
        <v>5061800</v>
      </c>
      <c r="N78" s="1">
        <v>2020200</v>
      </c>
      <c r="O78" s="1">
        <v>10000000</v>
      </c>
      <c r="P78" s="1">
        <v>5000000</v>
      </c>
      <c r="Q78" s="1">
        <v>12300000</v>
      </c>
      <c r="R78" s="4">
        <f t="shared" ref="R78:R85" si="30">SUM(M78:Q78)</f>
        <v>34382000</v>
      </c>
      <c r="S78" s="1"/>
      <c r="T78" s="1"/>
      <c r="U78" s="1"/>
    </row>
    <row r="79" spans="2:21">
      <c r="C79" s="1" t="s">
        <v>61</v>
      </c>
      <c r="D79" s="1">
        <f t="shared" si="25"/>
        <v>71994573.900000006</v>
      </c>
      <c r="E79" s="1">
        <f t="shared" si="26"/>
        <v>79993971</v>
      </c>
      <c r="F79" s="1">
        <v>88882190</v>
      </c>
      <c r="G79" s="1">
        <f t="shared" si="27"/>
        <v>97770409</v>
      </c>
      <c r="H79" s="1">
        <f t="shared" si="28"/>
        <v>107547449.90000001</v>
      </c>
      <c r="I79" s="1">
        <f t="shared" si="29"/>
        <v>446188593.79999995</v>
      </c>
      <c r="M79" s="1">
        <v>5000000</v>
      </c>
      <c r="N79" s="1">
        <v>5142490</v>
      </c>
      <c r="O79" s="1">
        <v>9998200</v>
      </c>
      <c r="P79" s="1">
        <v>4991500</v>
      </c>
      <c r="Q79" s="1">
        <v>63750000</v>
      </c>
      <c r="R79" s="4">
        <f t="shared" si="30"/>
        <v>88882190</v>
      </c>
      <c r="S79" s="1"/>
      <c r="T79" s="1"/>
      <c r="U79" s="1"/>
    </row>
    <row r="80" spans="2:21">
      <c r="C80" s="1" t="s">
        <v>62</v>
      </c>
      <c r="D80" s="1">
        <f t="shared" si="25"/>
        <v>43096536</v>
      </c>
      <c r="E80" s="1">
        <f t="shared" si="26"/>
        <v>47885040</v>
      </c>
      <c r="F80" s="1">
        <v>53205600</v>
      </c>
      <c r="G80" s="1">
        <f t="shared" si="27"/>
        <v>58526160</v>
      </c>
      <c r="H80" s="1">
        <f t="shared" si="28"/>
        <v>64378776</v>
      </c>
      <c r="I80" s="1">
        <f t="shared" si="29"/>
        <v>267092112</v>
      </c>
      <c r="M80" s="1">
        <v>3225000</v>
      </c>
      <c r="N80" s="1">
        <v>4994800</v>
      </c>
      <c r="O80" s="1">
        <v>9993400</v>
      </c>
      <c r="P80" s="1">
        <v>4992400</v>
      </c>
      <c r="Q80" s="1">
        <v>30000000</v>
      </c>
      <c r="R80" s="4">
        <f t="shared" si="30"/>
        <v>53205600</v>
      </c>
      <c r="S80" s="1"/>
      <c r="T80" s="1"/>
      <c r="U80" s="1"/>
    </row>
    <row r="81" spans="3:21">
      <c r="C81" s="1" t="s">
        <v>63</v>
      </c>
      <c r="D81" s="1">
        <f t="shared" si="25"/>
        <v>95294053.799999997</v>
      </c>
      <c r="E81" s="1">
        <f t="shared" si="26"/>
        <v>105882282</v>
      </c>
      <c r="F81" s="1">
        <v>117646980</v>
      </c>
      <c r="G81" s="1">
        <f t="shared" si="27"/>
        <v>129411678</v>
      </c>
      <c r="H81" s="1">
        <f t="shared" si="28"/>
        <v>142352845.80000001</v>
      </c>
      <c r="I81" s="1">
        <f t="shared" si="29"/>
        <v>590587839.60000002</v>
      </c>
      <c r="M81" s="1">
        <v>6170680</v>
      </c>
      <c r="N81" s="1">
        <v>11919200</v>
      </c>
      <c r="O81" s="1">
        <v>7329700</v>
      </c>
      <c r="P81" s="1">
        <v>88520000</v>
      </c>
      <c r="Q81" s="1">
        <v>3707400</v>
      </c>
      <c r="R81" s="4">
        <f t="shared" si="30"/>
        <v>117646980</v>
      </c>
      <c r="S81" s="1"/>
      <c r="T81" s="1"/>
      <c r="U81" s="1"/>
    </row>
    <row r="82" spans="3:21">
      <c r="C82" s="1" t="s">
        <v>64</v>
      </c>
      <c r="D82" s="1">
        <f t="shared" si="25"/>
        <v>56674209.600000001</v>
      </c>
      <c r="E82" s="1">
        <f t="shared" si="26"/>
        <v>62971344</v>
      </c>
      <c r="F82" s="1">
        <v>69968160</v>
      </c>
      <c r="G82" s="1">
        <f t="shared" si="27"/>
        <v>76964976</v>
      </c>
      <c r="H82" s="1">
        <f t="shared" si="28"/>
        <v>84661473.599999994</v>
      </c>
      <c r="I82" s="1">
        <f t="shared" si="29"/>
        <v>351240163.19999999</v>
      </c>
      <c r="M82" s="1">
        <v>5047000</v>
      </c>
      <c r="N82" s="1">
        <v>5272160</v>
      </c>
      <c r="O82" s="1">
        <v>9128800</v>
      </c>
      <c r="P82" s="1">
        <v>5685200</v>
      </c>
      <c r="Q82" s="1">
        <v>44835000</v>
      </c>
      <c r="R82" s="4">
        <f t="shared" si="30"/>
        <v>69968160</v>
      </c>
      <c r="S82" s="1"/>
      <c r="T82" s="1"/>
      <c r="U82" s="1"/>
    </row>
    <row r="83" spans="3:21">
      <c r="C83" s="1" t="s">
        <v>65</v>
      </c>
      <c r="D83" s="1">
        <f t="shared" si="25"/>
        <v>69964236</v>
      </c>
      <c r="E83" s="1">
        <f t="shared" si="26"/>
        <v>77738040</v>
      </c>
      <c r="F83" s="1">
        <v>86375600</v>
      </c>
      <c r="G83" s="1">
        <f t="shared" si="27"/>
        <v>95013160</v>
      </c>
      <c r="H83" s="1">
        <f t="shared" si="28"/>
        <v>104514476</v>
      </c>
      <c r="I83" s="1">
        <f t="shared" si="29"/>
        <v>433605512</v>
      </c>
      <c r="M83" s="1">
        <v>5601000</v>
      </c>
      <c r="N83" s="1">
        <v>3768300</v>
      </c>
      <c r="O83" s="1">
        <v>9709300</v>
      </c>
      <c r="P83" s="1">
        <v>2847000</v>
      </c>
      <c r="Q83" s="1">
        <v>64450000</v>
      </c>
      <c r="R83" s="4">
        <f t="shared" si="30"/>
        <v>86375600</v>
      </c>
      <c r="S83" s="1"/>
      <c r="T83" s="1"/>
      <c r="U83" s="1"/>
    </row>
    <row r="84" spans="3:21">
      <c r="C84" s="1" t="s">
        <v>66</v>
      </c>
      <c r="D84" s="1">
        <f t="shared" si="25"/>
        <v>90541962</v>
      </c>
      <c r="E84" s="1">
        <f t="shared" si="26"/>
        <v>100602180</v>
      </c>
      <c r="F84" s="1">
        <v>111780200</v>
      </c>
      <c r="G84" s="1">
        <f t="shared" si="27"/>
        <v>122958220</v>
      </c>
      <c r="H84" s="1">
        <f t="shared" si="28"/>
        <v>135254042</v>
      </c>
      <c r="I84" s="1">
        <f t="shared" si="29"/>
        <v>561136604</v>
      </c>
      <c r="M84" s="1">
        <v>14700000</v>
      </c>
      <c r="N84" s="1">
        <v>5000300</v>
      </c>
      <c r="O84" s="1">
        <v>9997400</v>
      </c>
      <c r="P84" s="1">
        <v>4997500</v>
      </c>
      <c r="Q84" s="1">
        <v>77085000</v>
      </c>
      <c r="R84" s="4">
        <f t="shared" si="30"/>
        <v>111780200</v>
      </c>
      <c r="S84" s="1"/>
      <c r="T84" s="1"/>
      <c r="U84" s="1"/>
    </row>
    <row r="85" spans="3:21">
      <c r="C85" s="1" t="s">
        <v>67</v>
      </c>
      <c r="D85" s="1">
        <f t="shared" si="25"/>
        <v>60379830</v>
      </c>
      <c r="E85" s="1">
        <f t="shared" si="26"/>
        <v>67088700</v>
      </c>
      <c r="F85" s="1">
        <v>74543000</v>
      </c>
      <c r="G85" s="1">
        <f t="shared" si="27"/>
        <v>81997300</v>
      </c>
      <c r="H85" s="1">
        <f t="shared" si="28"/>
        <v>90197030</v>
      </c>
      <c r="I85" s="1">
        <f t="shared" si="29"/>
        <v>374205860</v>
      </c>
      <c r="M85" s="1">
        <v>1484600</v>
      </c>
      <c r="N85" s="1">
        <v>7728200</v>
      </c>
      <c r="O85" s="1">
        <v>3637800</v>
      </c>
      <c r="P85" s="1">
        <v>60090000</v>
      </c>
      <c r="Q85" s="1">
        <v>1602400</v>
      </c>
      <c r="R85" s="4">
        <f t="shared" si="30"/>
        <v>74543000</v>
      </c>
      <c r="S85" s="1"/>
      <c r="T85" s="1"/>
      <c r="U85" s="1"/>
    </row>
    <row r="86" spans="3:21">
      <c r="D86" s="4">
        <f t="shared" ref="D86:I86" si="31">SUM(D78:D85)</f>
        <v>515794821.30000001</v>
      </c>
      <c r="E86" s="4">
        <f t="shared" si="31"/>
        <v>573105357</v>
      </c>
      <c r="F86" s="4">
        <f t="shared" si="31"/>
        <v>636783730</v>
      </c>
      <c r="G86" s="4">
        <f t="shared" si="31"/>
        <v>700462103</v>
      </c>
      <c r="H86" s="4">
        <f t="shared" si="31"/>
        <v>770508313.30000007</v>
      </c>
      <c r="I86" s="4">
        <f t="shared" si="31"/>
        <v>3196654324.6000004</v>
      </c>
      <c r="R86" s="4">
        <f>SUM(R78:R85)</f>
        <v>636783730</v>
      </c>
    </row>
    <row r="91" spans="3:21">
      <c r="D91" s="1">
        <f t="shared" ref="D91:D93" si="32">E91-(E91*10%)</f>
        <v>27103248</v>
      </c>
      <c r="E91" s="1">
        <f t="shared" ref="E91:E93" si="33">F91-(F91*10%)</f>
        <v>30114720</v>
      </c>
      <c r="F91" s="1">
        <v>33460800</v>
      </c>
      <c r="G91" s="1">
        <f t="shared" ref="G91:G93" si="34">F91+(F91*10%)</f>
        <v>36806880</v>
      </c>
      <c r="H91" s="1">
        <f t="shared" ref="H91:H93" si="35">G91+(G91*10%)</f>
        <v>40487568</v>
      </c>
      <c r="I91" s="1">
        <f t="shared" ref="I91:I93" si="36">SUM(D91:H91)</f>
        <v>167973216</v>
      </c>
    </row>
    <row r="92" spans="3:21">
      <c r="D92" s="1">
        <f t="shared" si="32"/>
        <v>38909970</v>
      </c>
      <c r="E92" s="1">
        <f t="shared" si="33"/>
        <v>43233300</v>
      </c>
      <c r="F92" s="1">
        <v>48037000</v>
      </c>
      <c r="G92" s="1">
        <f t="shared" si="34"/>
        <v>52840700</v>
      </c>
      <c r="H92" s="1">
        <f t="shared" si="35"/>
        <v>58124770</v>
      </c>
      <c r="I92" s="1">
        <f t="shared" si="36"/>
        <v>241145740</v>
      </c>
    </row>
    <row r="93" spans="3:21">
      <c r="D93" s="1">
        <f t="shared" si="32"/>
        <v>12150000</v>
      </c>
      <c r="E93" s="1">
        <f t="shared" si="33"/>
        <v>13500000</v>
      </c>
      <c r="F93" s="1">
        <v>15000000</v>
      </c>
      <c r="G93" s="1">
        <f t="shared" si="34"/>
        <v>16500000</v>
      </c>
      <c r="H93" s="1">
        <f t="shared" si="35"/>
        <v>18150000</v>
      </c>
      <c r="I93" s="1">
        <f t="shared" si="36"/>
        <v>75300000</v>
      </c>
    </row>
    <row r="95" spans="3:21">
      <c r="D95" s="1">
        <f t="shared" ref="D95:D99" si="37">E95-(E95*10%)</f>
        <v>73953000</v>
      </c>
      <c r="E95" s="1">
        <f t="shared" ref="E95:E99" si="38">F95-(F95*10%)</f>
        <v>82170000</v>
      </c>
      <c r="F95" s="1">
        <v>91300000</v>
      </c>
      <c r="G95" s="1">
        <f t="shared" ref="G95:G99" si="39">F95+(F95*10%)</f>
        <v>100430000</v>
      </c>
      <c r="H95" s="1">
        <f t="shared" ref="H95:H99" si="40">G95+(G95*10%)</f>
        <v>110473000</v>
      </c>
      <c r="I95" s="1">
        <f t="shared" ref="I95:I99" si="41">SUM(D95:H95)</f>
        <v>458326000</v>
      </c>
    </row>
    <row r="96" spans="3:21">
      <c r="D96" s="1">
        <f t="shared" si="37"/>
        <v>108297000</v>
      </c>
      <c r="E96" s="1">
        <f t="shared" si="38"/>
        <v>120330000</v>
      </c>
      <c r="F96" s="1">
        <v>133700000</v>
      </c>
      <c r="G96" s="1">
        <f t="shared" si="39"/>
        <v>147070000</v>
      </c>
      <c r="H96" s="1">
        <f t="shared" si="40"/>
        <v>161777000</v>
      </c>
      <c r="I96" s="1">
        <f t="shared" si="41"/>
        <v>671174000</v>
      </c>
    </row>
    <row r="97" spans="4:9">
      <c r="D97" s="1">
        <f t="shared" si="37"/>
        <v>39058848</v>
      </c>
      <c r="E97" s="1">
        <f t="shared" si="38"/>
        <v>43398720</v>
      </c>
      <c r="F97" s="1">
        <v>48220800</v>
      </c>
      <c r="G97" s="1">
        <f t="shared" si="39"/>
        <v>53042880</v>
      </c>
      <c r="H97" s="1">
        <f t="shared" si="40"/>
        <v>58347168</v>
      </c>
      <c r="I97" s="1">
        <f t="shared" si="41"/>
        <v>242068416</v>
      </c>
    </row>
    <row r="98" spans="4:9">
      <c r="D98" s="1">
        <f t="shared" si="37"/>
        <v>16200000</v>
      </c>
      <c r="E98" s="1">
        <f t="shared" si="38"/>
        <v>18000000</v>
      </c>
      <c r="F98" s="1">
        <v>20000000</v>
      </c>
      <c r="G98" s="1">
        <f t="shared" si="39"/>
        <v>22000000</v>
      </c>
      <c r="H98" s="1">
        <f t="shared" si="40"/>
        <v>24200000</v>
      </c>
      <c r="I98" s="1">
        <f t="shared" si="41"/>
        <v>100400000</v>
      </c>
    </row>
    <row r="99" spans="4:9">
      <c r="D99" s="1">
        <f t="shared" si="37"/>
        <v>132435000</v>
      </c>
      <c r="E99" s="1">
        <f t="shared" si="38"/>
        <v>147150000</v>
      </c>
      <c r="F99" s="1">
        <v>163500000</v>
      </c>
      <c r="G99" s="1">
        <f t="shared" si="39"/>
        <v>179850000</v>
      </c>
      <c r="H99" s="1">
        <f t="shared" si="40"/>
        <v>197835000</v>
      </c>
      <c r="I99" s="1">
        <f t="shared" si="41"/>
        <v>820770000</v>
      </c>
    </row>
    <row r="101" spans="4:9">
      <c r="D101" s="1">
        <f t="shared" ref="D101:D109" si="42">E101-(E101*10%)</f>
        <v>11618711864.82</v>
      </c>
      <c r="E101" s="1">
        <f t="shared" ref="E101:E109" si="43">F101-(F101*10%)</f>
        <v>12909679849.799999</v>
      </c>
      <c r="F101" s="1">
        <v>14344088722</v>
      </c>
      <c r="G101" s="1">
        <f t="shared" ref="G101:G109" si="44">F101+(F101*10%)</f>
        <v>15778497594.200001</v>
      </c>
      <c r="H101" s="1">
        <f t="shared" ref="H101:H109" si="45">G101+(G101*10%)</f>
        <v>17356347353.620003</v>
      </c>
      <c r="I101" s="1">
        <f t="shared" ref="I101:I109" si="46">SUM(D101:H101)</f>
        <v>72007325384.440002</v>
      </c>
    </row>
    <row r="102" spans="4:9">
      <c r="D102" s="1">
        <f t="shared" si="42"/>
        <v>1312200</v>
      </c>
      <c r="E102" s="1">
        <f t="shared" si="43"/>
        <v>1458000</v>
      </c>
      <c r="F102" s="1">
        <v>1620000</v>
      </c>
      <c r="G102" s="1">
        <f t="shared" si="44"/>
        <v>1782000</v>
      </c>
      <c r="H102" s="1">
        <f t="shared" si="45"/>
        <v>1960200</v>
      </c>
      <c r="I102" s="1">
        <f t="shared" si="46"/>
        <v>8132400</v>
      </c>
    </row>
    <row r="103" spans="4:9">
      <c r="D103" s="1">
        <f t="shared" si="42"/>
        <v>8096193</v>
      </c>
      <c r="E103" s="1">
        <f t="shared" si="43"/>
        <v>8995770</v>
      </c>
      <c r="F103" s="1">
        <v>9995300</v>
      </c>
      <c r="G103" s="1">
        <f t="shared" si="44"/>
        <v>10994830</v>
      </c>
      <c r="H103" s="1">
        <f t="shared" si="45"/>
        <v>12094313</v>
      </c>
      <c r="I103" s="1">
        <f t="shared" si="46"/>
        <v>50176406</v>
      </c>
    </row>
    <row r="104" spans="4:9">
      <c r="D104" s="1">
        <f t="shared" si="42"/>
        <v>969121422</v>
      </c>
      <c r="E104" s="1">
        <f t="shared" si="43"/>
        <v>1076801580</v>
      </c>
      <c r="F104" s="1">
        <v>1196446200</v>
      </c>
      <c r="G104" s="1">
        <f t="shared" si="44"/>
        <v>1316090820</v>
      </c>
      <c r="H104" s="1">
        <f t="shared" si="45"/>
        <v>1447699902</v>
      </c>
      <c r="I104" s="1">
        <f t="shared" si="46"/>
        <v>6006159924</v>
      </c>
    </row>
    <row r="105" spans="4:9">
      <c r="D105" s="1">
        <f t="shared" si="42"/>
        <v>48595140</v>
      </c>
      <c r="E105" s="1">
        <f t="shared" si="43"/>
        <v>53994600</v>
      </c>
      <c r="F105" s="1">
        <v>59994000</v>
      </c>
      <c r="G105" s="1">
        <f t="shared" si="44"/>
        <v>65993400</v>
      </c>
      <c r="H105" s="1">
        <f t="shared" si="45"/>
        <v>72592740</v>
      </c>
      <c r="I105" s="1">
        <f t="shared" si="46"/>
        <v>301169880</v>
      </c>
    </row>
    <row r="106" spans="4:9">
      <c r="D106" s="1">
        <f t="shared" si="42"/>
        <v>275695650</v>
      </c>
      <c r="E106" s="1">
        <f t="shared" si="43"/>
        <v>306328500</v>
      </c>
      <c r="F106" s="1">
        <v>340365000</v>
      </c>
      <c r="G106" s="1">
        <f t="shared" si="44"/>
        <v>374401500</v>
      </c>
      <c r="H106" s="1">
        <f t="shared" si="45"/>
        <v>411841650</v>
      </c>
      <c r="I106" s="1">
        <f t="shared" si="46"/>
        <v>1708632300</v>
      </c>
    </row>
    <row r="107" spans="4:9">
      <c r="D107" s="1">
        <f t="shared" si="42"/>
        <v>29889000</v>
      </c>
      <c r="E107" s="1">
        <f t="shared" si="43"/>
        <v>33210000</v>
      </c>
      <c r="F107" s="1">
        <v>36900000</v>
      </c>
      <c r="G107" s="1">
        <f t="shared" si="44"/>
        <v>40590000</v>
      </c>
      <c r="H107" s="1">
        <f t="shared" si="45"/>
        <v>44649000</v>
      </c>
      <c r="I107" s="1">
        <f t="shared" si="46"/>
        <v>185238000</v>
      </c>
    </row>
    <row r="108" spans="4:9">
      <c r="D108" s="1">
        <f t="shared" si="42"/>
        <v>68849416.799999997</v>
      </c>
      <c r="E108" s="1">
        <f t="shared" si="43"/>
        <v>76499352</v>
      </c>
      <c r="F108" s="1">
        <v>84999280</v>
      </c>
      <c r="G108" s="1">
        <f t="shared" si="44"/>
        <v>93499208</v>
      </c>
      <c r="H108" s="1">
        <f t="shared" si="45"/>
        <v>102849128.8</v>
      </c>
      <c r="I108" s="1">
        <f t="shared" si="46"/>
        <v>426696385.60000002</v>
      </c>
    </row>
    <row r="109" spans="4:9">
      <c r="D109" s="1">
        <f t="shared" si="42"/>
        <v>51354000</v>
      </c>
      <c r="E109" s="1">
        <f t="shared" si="43"/>
        <v>57060000</v>
      </c>
      <c r="F109" s="1">
        <v>63400000</v>
      </c>
      <c r="G109" s="1">
        <f t="shared" si="44"/>
        <v>69740000</v>
      </c>
      <c r="H109" s="1">
        <f t="shared" si="45"/>
        <v>76714000</v>
      </c>
      <c r="I109" s="1">
        <f t="shared" si="46"/>
        <v>318268000</v>
      </c>
    </row>
    <row r="111" spans="4:9">
      <c r="D111" s="1">
        <f t="shared" ref="D111:D115" si="47">E111-(E111*10%)</f>
        <v>48600000</v>
      </c>
      <c r="E111" s="1">
        <f t="shared" ref="E111:E115" si="48">F111-(F111*10%)</f>
        <v>54000000</v>
      </c>
      <c r="F111" s="1">
        <v>60000000</v>
      </c>
      <c r="G111" s="1">
        <f t="shared" ref="G111:G115" si="49">F111+(F111*10%)</f>
        <v>66000000</v>
      </c>
      <c r="H111" s="1">
        <f t="shared" ref="H111:H115" si="50">G111+(G111*10%)</f>
        <v>72600000</v>
      </c>
      <c r="I111" s="1">
        <f t="shared" ref="I111:I115" si="51">SUM(D111:H111)</f>
        <v>301200000</v>
      </c>
    </row>
    <row r="113" spans="4:9">
      <c r="D113" s="1">
        <f t="shared" si="47"/>
        <v>1376997958.8</v>
      </c>
      <c r="E113" s="1">
        <f t="shared" si="48"/>
        <v>1529997732</v>
      </c>
      <c r="F113" s="1">
        <v>1699997480</v>
      </c>
      <c r="G113" s="1">
        <f t="shared" si="49"/>
        <v>1869997228</v>
      </c>
      <c r="H113" s="1">
        <f t="shared" si="50"/>
        <v>2056996950.8</v>
      </c>
      <c r="I113" s="1">
        <f t="shared" si="51"/>
        <v>8533987349.6000004</v>
      </c>
    </row>
    <row r="114" spans="4:9">
      <c r="D114" s="1">
        <f t="shared" si="47"/>
        <v>289485900</v>
      </c>
      <c r="E114" s="1">
        <f t="shared" si="48"/>
        <v>321651000</v>
      </c>
      <c r="F114" s="1">
        <v>357390000</v>
      </c>
      <c r="G114" s="1">
        <f t="shared" si="49"/>
        <v>393129000</v>
      </c>
      <c r="H114" s="1">
        <f t="shared" si="50"/>
        <v>432441900</v>
      </c>
      <c r="I114" s="1">
        <f t="shared" si="51"/>
        <v>1794097800</v>
      </c>
    </row>
    <row r="115" spans="4:9">
      <c r="D115" s="1">
        <f t="shared" si="47"/>
        <v>4050000</v>
      </c>
      <c r="E115" s="1">
        <f t="shared" si="48"/>
        <v>4500000</v>
      </c>
      <c r="F115" s="1">
        <v>5000000</v>
      </c>
      <c r="G115" s="1">
        <f t="shared" si="49"/>
        <v>5500000</v>
      </c>
      <c r="H115" s="1">
        <f t="shared" si="50"/>
        <v>6050000</v>
      </c>
      <c r="I115" s="1">
        <f t="shared" si="51"/>
        <v>25100000</v>
      </c>
    </row>
  </sheetData>
  <pageMargins left="0.75" right="0.75" top="1" bottom="1" header="0.5" footer="0.5"/>
  <pageSetup paperSize="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IKU 2022 RENSTRA PERUBAHAN</vt:lpstr>
      <vt:lpstr>IKU 2022</vt:lpstr>
      <vt:lpstr>IKU 2020</vt:lpstr>
      <vt:lpstr>IKU</vt:lpstr>
      <vt:lpstr>Sheet1</vt:lpstr>
      <vt:lpstr>'IKU 2020'!Print_Area</vt:lpstr>
      <vt:lpstr>'IKU 2022'!Print_Area</vt:lpstr>
      <vt:lpstr>'IKU 2022 RENSTRA PERUBAHAN'!Print_Area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2022-07-25T04:36:17Z</cp:lastPrinted>
  <dcterms:created xsi:type="dcterms:W3CDTF">2021-03-10T03:17:00Z</dcterms:created>
  <dcterms:modified xsi:type="dcterms:W3CDTF">2022-07-25T06:48:11Z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1033-11.2.0.10130</vt:lpwstr>
  </property>
</Properties>
</file>