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<sst xmlns="http://schemas.openxmlformats.org/spreadsheetml/2006/main" count="271" uniqueCount="149">
  <si>
    <t>No</t>
  </si>
  <si>
    <t>Jenis</t>
  </si>
  <si>
    <t>Judul</t>
  </si>
  <si>
    <t>Grafik</t>
  </si>
  <si>
    <t>Angka Melek Huruf</t>
  </si>
  <si>
    <t>Tahun</t>
  </si>
  <si>
    <t>98,82</t>
  </si>
  <si>
    <t>99,33</t>
  </si>
  <si>
    <t>99,35</t>
  </si>
  <si>
    <t>99,63</t>
  </si>
  <si>
    <t>tidak ada data</t>
  </si>
  <si>
    <t>Tabel</t>
  </si>
  <si>
    <t>Angka Partisipasi Kasar TK, SD dan SMP Per Kecamatan Tahu 2022</t>
  </si>
  <si>
    <t>NO</t>
  </si>
  <si>
    <t>KECAMATAN</t>
  </si>
  <si>
    <t>APK TK/RA</t>
  </si>
  <si>
    <t>APK SD/MI</t>
  </si>
  <si>
    <t>APK SMP/MTs</t>
  </si>
  <si>
    <t>L</t>
  </si>
  <si>
    <t>P</t>
  </si>
  <si>
    <t>JUMLAH</t>
  </si>
  <si>
    <t>Bogor Barat</t>
  </si>
  <si>
    <t>Bogor Selatan</t>
  </si>
  <si>
    <t>Bogor Tengah</t>
  </si>
  <si>
    <t>Bogor Timur</t>
  </si>
  <si>
    <t>Bogor Utara</t>
  </si>
  <si>
    <t>Tanah Sareal</t>
  </si>
  <si>
    <t>TOTAL</t>
  </si>
  <si>
    <t>Angka Partisipasi Kasar SD dan SMP Kota Bogor Tahun 2019-2022</t>
  </si>
  <si>
    <t>No.</t>
  </si>
  <si>
    <t>Uraian</t>
  </si>
  <si>
    <t>Laki</t>
  </si>
  <si>
    <t>Perempuan</t>
  </si>
  <si>
    <t>Jumlah</t>
  </si>
  <si>
    <t>Angka Partisipasi Kasar ( APK) SD/MI/Kejar Paket A</t>
  </si>
  <si>
    <t>98,46</t>
  </si>
  <si>
    <t>95,62</t>
  </si>
  <si>
    <t>97,07</t>
  </si>
  <si>
    <t>116,1</t>
  </si>
  <si>
    <t>98,0</t>
  </si>
  <si>
    <t>107,3</t>
  </si>
  <si>
    <t>106,4</t>
  </si>
  <si>
    <t>103,3</t>
  </si>
  <si>
    <t>104,9</t>
  </si>
  <si>
    <t>Angka Partisipasi Kasar ( APK)) SMP/MTs/Kejar Paket B</t>
  </si>
  <si>
    <t>85,9</t>
  </si>
  <si>
    <t>86,6</t>
  </si>
  <si>
    <t>86,2</t>
  </si>
  <si>
    <t>108,4</t>
  </si>
  <si>
    <t>107,2</t>
  </si>
  <si>
    <t>107,8</t>
  </si>
  <si>
    <t>100,3</t>
  </si>
  <si>
    <t>99,5</t>
  </si>
  <si>
    <t>99,9</t>
  </si>
  <si>
    <t>Angka Partisipasi Murni (APM) Kota Bogor Tahun 2014-2022</t>
  </si>
  <si>
    <t>Angka Partisipasi Murni ( APM) SD/MI/Kejar Paket A</t>
  </si>
  <si>
    <t>112,62</t>
  </si>
  <si>
    <t>105,77</t>
  </si>
  <si>
    <t>41,92</t>
  </si>
  <si>
    <t>99,93</t>
  </si>
  <si>
    <t>109,28</t>
  </si>
  <si>
    <t>106,9</t>
  </si>
  <si>
    <t>108,12</t>
  </si>
  <si>
    <t>90,87</t>
  </si>
  <si>
    <t>87,89</t>
  </si>
  <si>
    <t>89,42</t>
  </si>
  <si>
    <t>118,68</t>
  </si>
  <si>
    <t>76,45</t>
  </si>
  <si>
    <t>98,06</t>
  </si>
  <si>
    <t>106,35</t>
  </si>
  <si>
    <t>103,93</t>
  </si>
  <si>
    <t>105,17</t>
  </si>
  <si>
    <t>Angka Partisipasi Murni ( APM) SMP/MTs/Kejar Paket B</t>
  </si>
  <si>
    <t>103,86</t>
  </si>
  <si>
    <t>104,57</t>
  </si>
  <si>
    <t>92,48</t>
  </si>
  <si>
    <t>109,3</t>
  </si>
  <si>
    <t>98,38</t>
  </si>
  <si>
    <t>104,01</t>
  </si>
  <si>
    <t>75,11</t>
  </si>
  <si>
    <t>77,00</t>
  </si>
  <si>
    <t>76,04</t>
  </si>
  <si>
    <t>97,14</t>
  </si>
  <si>
    <t>78,63</t>
  </si>
  <si>
    <t>88,01</t>
  </si>
  <si>
    <t>83,53</t>
  </si>
  <si>
    <t>81,52</t>
  </si>
  <si>
    <t>82,54</t>
  </si>
  <si>
    <t>Pendidikan Anak Usia Dini di Kota Bogor Tahun 2015-2022</t>
  </si>
  <si>
    <t>Jenjang Pendidikan</t>
  </si>
  <si>
    <t>Pendidikan Anak Usia Dini (%)</t>
  </si>
  <si>
    <t>31,1</t>
  </si>
  <si>
    <t>37,69</t>
  </si>
  <si>
    <t>41,42</t>
  </si>
  <si>
    <t>38,51</t>
  </si>
  <si>
    <t>46,47</t>
  </si>
  <si>
    <t>50,2</t>
  </si>
  <si>
    <t>Perkembangan angka Partisipasi Sekolah Kota Bogor Tahun 2015-2022</t>
  </si>
  <si>
    <t>URAIAN</t>
  </si>
  <si>
    <t>Angka Partisipasi SD/MI/Kejar Paket A</t>
  </si>
  <si>
    <t>99,57</t>
  </si>
  <si>
    <t>104,3</t>
  </si>
  <si>
    <t>112,64</t>
  </si>
  <si>
    <t>100,98</t>
  </si>
  <si>
    <t>Angka Partisipasi SMP/MTs/Kejar Paket B</t>
  </si>
  <si>
    <t>93,43</t>
  </si>
  <si>
    <t>93,98</t>
  </si>
  <si>
    <t>94,14</t>
  </si>
  <si>
    <t>Angka Partisipasi SMA/SMK/MA/Paket C</t>
  </si>
  <si>
    <t>98,58</t>
  </si>
  <si>
    <t>97,49</t>
  </si>
  <si>
    <t>96,3</t>
  </si>
  <si>
    <t>90,56</t>
  </si>
  <si>
    <t>prov</t>
  </si>
  <si>
    <t>Angka Putus Sekolah di Kota Bogor Tahun 2015-2022</t>
  </si>
  <si>
    <t>Angka Putus Sekolah (APS) SD/MI (%)</t>
  </si>
  <si>
    <t>Angka Putus Sekolah (APS) SMP/MTs (%)</t>
  </si>
  <si>
    <t>Perkembangan Angka Kelulusan Dan Angka Melanjutkan Kota Bogor Tahun 2015 – 2022</t>
  </si>
  <si>
    <t>Angka kelulusan SD/MI/Kejar Paket A</t>
  </si>
  <si>
    <t>98,2</t>
  </si>
  <si>
    <t>Angka Kelulusan SMP/MTs/Kejar Paket B</t>
  </si>
  <si>
    <t>90,6</t>
  </si>
  <si>
    <t>Angka Kelulusan SMA/SMK/MA/Paket C</t>
  </si>
  <si>
    <t>91,4</t>
  </si>
  <si>
    <t>Angka Melanjutkan SD/MI ke SMP/MTs</t>
  </si>
  <si>
    <t>Angka Melanjutkan SMP/Mtske SMA/MA</t>
  </si>
  <si>
    <t>Perkembangan Bangunan Sekolah Berkondisi Baik</t>
  </si>
  <si>
    <t>Sekolah pendidikan SD/MI berkondisi baik</t>
  </si>
  <si>
    <t>Sekolah pendidikan SMP/MTs dan SMA/SMK/MA Kondisi baik</t>
  </si>
  <si>
    <t>Perkembangan Rasio Ketersediaan sekolah/penduduk usia sekolah</t>
  </si>
  <si>
    <t>Rasio ketersediaan sekolah/penduduk usia sekolah pendidikan dasar</t>
  </si>
  <si>
    <t>28,85</t>
  </si>
  <si>
    <t>34,64</t>
  </si>
  <si>
    <t>34,86</t>
  </si>
  <si>
    <t>33,14</t>
  </si>
  <si>
    <t>Rasio ketersediaan sekolah/penduduk usia sekolah pendidikan menengah</t>
  </si>
  <si>
    <t>31,12</t>
  </si>
  <si>
    <t>31,97</t>
  </si>
  <si>
    <t>31,57</t>
  </si>
  <si>
    <t>31,26</t>
  </si>
  <si>
    <t>Rasio Peserta Didik dan Guru Per Kecamatan Kota Bogor</t>
  </si>
  <si>
    <t>Kecamatan</t>
  </si>
  <si>
    <t>SD/MI</t>
  </si>
  <si>
    <t>SMP/MTS</t>
  </si>
  <si>
    <t>Rasio Peserta Didik dan Sekolah di Kecamatan Kota Bogor</t>
  </si>
  <si>
    <t>Perkembangan Guru yang Memenuhi Kualifikasi S1/D-IV</t>
  </si>
  <si>
    <t>Guru yang memenuhi kualifikasi S1/D-IV</t>
  </si>
  <si>
    <t>88,5</t>
  </si>
  <si>
    <t>87,87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</si>
</sst>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35">
    <font>
      <sz val="10"/>
      <color rgb="FF000000"/>
      <name val="Arial"/>
      <charset val="134"/>
      <scheme val="minor"/>
    </font>
    <font>
      <sz val="11"/>
      <color rgb="FF000000"/>
      <name val="Calibri"/>
      <charset val="134"/>
    </font>
    <font>
      <sz val="10"/>
      <name val="Arial"/>
      <charset val="134"/>
    </font>
    <font>
      <b/>
      <sz val="12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000000"/>
      <name val="Calibri"/>
      <charset val="134"/>
    </font>
    <font>
      <sz val="11"/>
      <color rgb="FFFFFFFF"/>
      <name val="Calibri"/>
      <charset val="134"/>
    </font>
    <font>
      <sz val="12"/>
      <color rgb="FF000000"/>
      <name val="Calibri"/>
      <charset val="134"/>
    </font>
    <font>
      <sz val="12"/>
      <color rgb="FFFFFFFF"/>
      <name val="Calibri"/>
      <charset val="134"/>
    </font>
    <font>
      <b/>
      <sz val="12"/>
      <color rgb="FFFFFFFF"/>
      <name val="Calibri"/>
      <charset val="134"/>
    </font>
    <font>
      <b/>
      <sz val="10"/>
      <color rgb="FF000000"/>
      <name val="Calibri"/>
      <charset val="134"/>
    </font>
    <font>
      <sz val="11"/>
      <color theme="1"/>
      <name val="Calibri"/>
      <charset val="134"/>
    </font>
    <font>
      <b/>
      <sz val="11"/>
      <color rgb="FF000000"/>
      <name val="Calibri"/>
      <charset val="134"/>
    </font>
    <font>
      <sz val="9"/>
      <color rgb="FFFFFFFF"/>
      <name val="Calibri"/>
      <charset val="134"/>
    </font>
    <font>
      <b/>
      <sz val="11"/>
      <color theme="1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F7F7F8"/>
        <bgColor rgb="FFF7F7F8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17" borderId="1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0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25" borderId="20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5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3" xfId="0" applyFont="1" applyBorder="1"/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10" xfId="0" applyFont="1" applyBorder="1"/>
    <xf numFmtId="0" fontId="4" fillId="3" borderId="10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7" xfId="0" applyFont="1" applyBorder="1"/>
    <xf numFmtId="0" fontId="5" fillId="3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3" fillId="3" borderId="8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horizontal="right" vertical="top"/>
    </xf>
    <xf numFmtId="0" fontId="9" fillId="3" borderId="8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 wrapText="1"/>
    </xf>
    <xf numFmtId="0" fontId="11" fillId="3" borderId="8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6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0" borderId="13" xfId="0" applyFont="1" applyBorder="1"/>
    <xf numFmtId="0" fontId="13" fillId="3" borderId="8" xfId="0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E1000"/>
  <sheetViews>
    <sheetView tabSelected="1" workbookViewId="0">
      <selection activeCell="Q67" sqref="Q67"/>
    </sheetView>
  </sheetViews>
  <sheetFormatPr defaultColWidth="12.6666666666667" defaultRowHeight="15.75" customHeight="1"/>
  <cols>
    <col min="1" max="1" width="3.11111111111111" customWidth="1"/>
    <col min="2" max="2" width="5.33333333333333" customWidth="1"/>
    <col min="3" max="3" width="15.2222222222222" customWidth="1"/>
    <col min="4" max="4" width="45.2222222222222" customWidth="1"/>
    <col min="5" max="5" width="8.22222222222222" customWidth="1"/>
    <col min="6" max="6" width="10.6666666666667" customWidth="1"/>
    <col min="7" max="7" width="6.88888888888889" customWidth="1"/>
    <col min="8" max="8" width="8.33333333333333" customWidth="1"/>
    <col min="9" max="9" width="10.6666666666667" customWidth="1"/>
    <col min="10" max="10" width="6.88888888888889" customWidth="1"/>
    <col min="11" max="11" width="10.4444444444444" customWidth="1"/>
    <col min="12" max="12" width="10.6666666666667" customWidth="1"/>
    <col min="13" max="13" width="6.88888888888889" customWidth="1"/>
    <col min="14" max="14" width="6.11111111111111" customWidth="1"/>
    <col min="15" max="15" width="10.6666666666667" customWidth="1"/>
    <col min="16" max="16" width="6.88888888888889" customWidth="1"/>
    <col min="17" max="17" width="6.11111111111111" customWidth="1"/>
    <col min="18" max="18" width="10.6666666666667" customWidth="1"/>
    <col min="19" max="19" width="6.88888888888889" customWidth="1"/>
    <col min="20" max="20" width="5.11111111111111" customWidth="1"/>
    <col min="21" max="21" width="10.6666666666667" customWidth="1"/>
    <col min="22" max="22" width="6.88888888888889" customWidth="1"/>
    <col min="23" max="23" width="6.11111111111111" customWidth="1"/>
    <col min="24" max="24" width="10.6666666666667" customWidth="1"/>
    <col min="25" max="25" width="6.88888888888889" customWidth="1"/>
    <col min="26" max="26" width="6.11111111111111" customWidth="1"/>
    <col min="27" max="27" width="10.6666666666667" customWidth="1"/>
    <col min="28" max="28" width="6.88888888888889" customWidth="1"/>
    <col min="29" max="29" width="6.11111111111111" customWidth="1"/>
    <col min="30" max="30" width="10.6666666666667" customWidth="1"/>
    <col min="31" max="31" width="6.88888888888889" customWidth="1"/>
  </cols>
  <sheetData>
    <row r="1" customHeight="1" spans="1:3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19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3"/>
      <c r="Z1" s="13"/>
      <c r="AA1" s="13"/>
      <c r="AB1" s="13"/>
      <c r="AC1" s="13"/>
      <c r="AD1" s="13"/>
      <c r="AE1" s="13"/>
    </row>
    <row r="2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"/>
      <c r="Z2" s="13"/>
      <c r="AA2" s="13"/>
      <c r="AB2" s="13"/>
      <c r="AC2" s="13"/>
      <c r="AD2" s="13"/>
      <c r="AE2" s="13"/>
    </row>
    <row r="3" customHeight="1" spans="1:31">
      <c r="A3" s="6">
        <v>1</v>
      </c>
      <c r="B3" s="6" t="s">
        <v>3</v>
      </c>
      <c r="C3" s="7" t="s">
        <v>4</v>
      </c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3"/>
      <c r="Z3" s="13"/>
      <c r="AA3" s="13"/>
      <c r="AB3" s="13"/>
      <c r="AC3" s="13"/>
      <c r="AD3" s="13"/>
      <c r="AE3" s="13"/>
    </row>
    <row r="4" customHeight="1" spans="3:31">
      <c r="C4" s="9" t="s">
        <v>5</v>
      </c>
      <c r="D4" s="10" t="s">
        <v>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3"/>
      <c r="Z4" s="13"/>
      <c r="AA4" s="13"/>
      <c r="AB4" s="13"/>
      <c r="AC4" s="13"/>
      <c r="AD4" s="13"/>
      <c r="AE4" s="13"/>
    </row>
    <row r="5" customHeight="1" spans="3:31">
      <c r="C5" s="11">
        <v>2015</v>
      </c>
      <c r="D5" s="12" t="s">
        <v>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3"/>
      <c r="Z5" s="13"/>
      <c r="AA5" s="13"/>
      <c r="AB5" s="13"/>
      <c r="AC5" s="13"/>
      <c r="AD5" s="13"/>
      <c r="AE5" s="13"/>
    </row>
    <row r="6" customHeight="1" spans="3:31">
      <c r="C6" s="11">
        <v>2016</v>
      </c>
      <c r="D6" s="12" t="s">
        <v>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3"/>
      <c r="Z6" s="13"/>
      <c r="AA6" s="13"/>
      <c r="AB6" s="13"/>
      <c r="AC6" s="13"/>
      <c r="AD6" s="13"/>
      <c r="AE6" s="13"/>
    </row>
    <row r="7" customHeight="1" spans="3:31">
      <c r="C7" s="11">
        <v>2017</v>
      </c>
      <c r="D7" s="12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3"/>
      <c r="Z7" s="13"/>
      <c r="AA7" s="13"/>
      <c r="AB7" s="13"/>
      <c r="AC7" s="13"/>
      <c r="AD7" s="13"/>
      <c r="AE7" s="13"/>
    </row>
    <row r="8" customHeight="1" spans="3:31">
      <c r="C8" s="11">
        <v>2018</v>
      </c>
      <c r="D8" s="12" t="s">
        <v>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3"/>
      <c r="Z8" s="13"/>
      <c r="AA8" s="13"/>
      <c r="AB8" s="13"/>
      <c r="AC8" s="13"/>
      <c r="AD8" s="13"/>
      <c r="AE8" s="13"/>
    </row>
    <row r="9" customHeight="1" spans="3:31">
      <c r="C9" s="11">
        <v>2019</v>
      </c>
      <c r="D9" s="12" t="s">
        <v>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13"/>
      <c r="AD9" s="13"/>
      <c r="AE9" s="13"/>
    </row>
    <row r="10" customHeight="1" spans="3:31">
      <c r="C10" s="11">
        <v>2020</v>
      </c>
      <c r="D10" s="12" t="s">
        <v>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13"/>
      <c r="AD10" s="13"/>
      <c r="AE10" s="13"/>
    </row>
    <row r="11" customHeight="1" spans="3:31">
      <c r="C11" s="11">
        <v>2021</v>
      </c>
      <c r="D11" s="12" t="s">
        <v>10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13"/>
      <c r="AD11" s="13"/>
      <c r="AE11" s="13"/>
    </row>
    <row r="12" customHeight="1" spans="3:31">
      <c r="C12" s="11">
        <v>2022</v>
      </c>
      <c r="D12" s="12" t="s">
        <v>10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13"/>
      <c r="AD12" s="13"/>
      <c r="AE12" s="13"/>
    </row>
    <row r="13" customHeight="1" spans="1:31">
      <c r="A13" s="13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13"/>
      <c r="AD13" s="13"/>
      <c r="AE13" s="13"/>
    </row>
    <row r="14" customHeight="1" spans="1:3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3"/>
      <c r="AD14" s="13"/>
      <c r="AE14" s="13"/>
    </row>
    <row r="15" customHeight="1" spans="1:31">
      <c r="A15" s="14">
        <v>2</v>
      </c>
      <c r="B15" s="14" t="s">
        <v>11</v>
      </c>
      <c r="C15" s="15" t="s">
        <v>12</v>
      </c>
      <c r="D15" s="4"/>
      <c r="E15" s="4"/>
      <c r="F15" s="4"/>
      <c r="G15" s="4"/>
      <c r="H15" s="4"/>
      <c r="I15" s="4"/>
      <c r="J15" s="4"/>
      <c r="K15" s="4"/>
      <c r="L15" s="4"/>
      <c r="M15" s="19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13"/>
      <c r="AD15" s="13"/>
      <c r="AE15" s="13"/>
    </row>
    <row r="16" customHeight="1" spans="1:31">
      <c r="A16" s="16"/>
      <c r="B16" s="16"/>
      <c r="C16" s="17" t="s">
        <v>13</v>
      </c>
      <c r="D16" s="17" t="s">
        <v>14</v>
      </c>
      <c r="E16" s="18" t="s">
        <v>15</v>
      </c>
      <c r="F16" s="4"/>
      <c r="G16" s="19"/>
      <c r="H16" s="18" t="s">
        <v>16</v>
      </c>
      <c r="I16" s="4"/>
      <c r="J16" s="19"/>
      <c r="K16" s="18" t="s">
        <v>17</v>
      </c>
      <c r="L16" s="4"/>
      <c r="M16" s="19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13"/>
      <c r="AD16" s="13"/>
      <c r="AE16" s="13"/>
    </row>
    <row r="17" customHeight="1" spans="1:31">
      <c r="A17" s="16"/>
      <c r="B17" s="16"/>
      <c r="C17" s="20"/>
      <c r="D17" s="20"/>
      <c r="E17" s="21" t="s">
        <v>18</v>
      </c>
      <c r="F17" s="21" t="s">
        <v>19</v>
      </c>
      <c r="G17" s="21" t="s">
        <v>20</v>
      </c>
      <c r="H17" s="21" t="s">
        <v>18</v>
      </c>
      <c r="I17" s="21" t="s">
        <v>19</v>
      </c>
      <c r="J17" s="21" t="s">
        <v>20</v>
      </c>
      <c r="K17" s="21" t="s">
        <v>18</v>
      </c>
      <c r="L17" s="21" t="s">
        <v>19</v>
      </c>
      <c r="M17" s="21" t="s">
        <v>20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13"/>
      <c r="AD17" s="13"/>
      <c r="AE17" s="13"/>
    </row>
    <row r="18" customHeight="1" spans="1:31">
      <c r="A18" s="16"/>
      <c r="B18" s="16"/>
      <c r="C18" s="22">
        <v>1</v>
      </c>
      <c r="D18" s="22" t="s">
        <v>21</v>
      </c>
      <c r="E18" s="23">
        <v>27.53</v>
      </c>
      <c r="F18" s="23">
        <v>25.1</v>
      </c>
      <c r="G18" s="24">
        <v>26.35</v>
      </c>
      <c r="H18" s="23">
        <v>105.46</v>
      </c>
      <c r="I18" s="24">
        <v>102.17</v>
      </c>
      <c r="J18" s="23">
        <v>103.87</v>
      </c>
      <c r="K18" s="24">
        <v>98.22</v>
      </c>
      <c r="L18" s="23">
        <v>94.59</v>
      </c>
      <c r="M18" s="24">
        <v>96.45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13"/>
      <c r="AD18" s="13"/>
      <c r="AE18" s="13"/>
    </row>
    <row r="19" customHeight="1" spans="1:31">
      <c r="A19" s="16"/>
      <c r="B19" s="16"/>
      <c r="C19" s="22">
        <v>2</v>
      </c>
      <c r="D19" s="22" t="s">
        <v>22</v>
      </c>
      <c r="E19" s="23">
        <v>18.32</v>
      </c>
      <c r="F19" s="23">
        <v>18.56</v>
      </c>
      <c r="G19" s="23">
        <v>18.44</v>
      </c>
      <c r="H19" s="23">
        <v>100.53</v>
      </c>
      <c r="I19" s="24">
        <v>100.23</v>
      </c>
      <c r="J19" s="23">
        <v>100.39</v>
      </c>
      <c r="K19" s="23">
        <v>102.76</v>
      </c>
      <c r="L19" s="23">
        <v>92.92</v>
      </c>
      <c r="M19" s="23">
        <v>98.04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3"/>
      <c r="AD19" s="13"/>
      <c r="AE19" s="13"/>
    </row>
    <row r="20" customHeight="1" spans="1:31">
      <c r="A20" s="16"/>
      <c r="B20" s="16"/>
      <c r="C20" s="22">
        <v>3</v>
      </c>
      <c r="D20" s="22" t="s">
        <v>23</v>
      </c>
      <c r="E20" s="23">
        <v>10.52</v>
      </c>
      <c r="F20" s="24">
        <v>10.81</v>
      </c>
      <c r="G20" s="24">
        <v>10.66</v>
      </c>
      <c r="H20" s="23">
        <v>148.73</v>
      </c>
      <c r="I20" s="23">
        <v>146.75</v>
      </c>
      <c r="J20" s="23">
        <v>147.77</v>
      </c>
      <c r="K20" s="23">
        <v>217.89</v>
      </c>
      <c r="L20" s="23">
        <v>220.29</v>
      </c>
      <c r="M20" s="23">
        <v>219.06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13"/>
      <c r="AD20" s="13"/>
      <c r="AE20" s="13"/>
    </row>
    <row r="21" customHeight="1" spans="1:31">
      <c r="A21" s="16"/>
      <c r="B21" s="16"/>
      <c r="C21" s="22">
        <v>4</v>
      </c>
      <c r="D21" s="22" t="s">
        <v>24</v>
      </c>
      <c r="E21" s="23">
        <v>40.57</v>
      </c>
      <c r="F21" s="23">
        <v>294.29</v>
      </c>
      <c r="G21" s="24">
        <v>165.48</v>
      </c>
      <c r="H21" s="23">
        <v>109.52</v>
      </c>
      <c r="I21" s="23">
        <v>110.46</v>
      </c>
      <c r="J21" s="24">
        <v>109.97</v>
      </c>
      <c r="K21" s="23">
        <v>80.28</v>
      </c>
      <c r="L21" s="24">
        <v>74.26</v>
      </c>
      <c r="M21" s="23">
        <v>77.44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13"/>
      <c r="AD21" s="13"/>
      <c r="AE21" s="13"/>
    </row>
    <row r="22" customHeight="1" spans="1:31">
      <c r="A22" s="16"/>
      <c r="B22" s="16"/>
      <c r="C22" s="22">
        <v>5</v>
      </c>
      <c r="D22" s="22" t="s">
        <v>25</v>
      </c>
      <c r="E22" s="23">
        <v>43.87</v>
      </c>
      <c r="F22" s="23">
        <v>42.73</v>
      </c>
      <c r="G22" s="23">
        <v>43.32</v>
      </c>
      <c r="H22" s="23">
        <v>80.02</v>
      </c>
      <c r="I22" s="23">
        <v>78.14</v>
      </c>
      <c r="J22" s="24">
        <v>79.11</v>
      </c>
      <c r="K22" s="24">
        <v>68.31</v>
      </c>
      <c r="L22" s="23">
        <v>76.48</v>
      </c>
      <c r="M22" s="23">
        <v>72.25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13"/>
      <c r="AD22" s="13"/>
      <c r="AE22" s="13"/>
    </row>
    <row r="23" customHeight="1" spans="1:31">
      <c r="A23" s="16"/>
      <c r="B23" s="16"/>
      <c r="C23" s="22">
        <v>6</v>
      </c>
      <c r="D23" s="22" t="s">
        <v>26</v>
      </c>
      <c r="E23" s="23">
        <v>27.87</v>
      </c>
      <c r="F23" s="23">
        <v>31.15</v>
      </c>
      <c r="G23" s="24">
        <v>29.44</v>
      </c>
      <c r="H23" s="23">
        <v>103.62</v>
      </c>
      <c r="I23" s="23">
        <v>103.03</v>
      </c>
      <c r="J23" s="24">
        <v>103.34</v>
      </c>
      <c r="K23" s="23">
        <v>106.85</v>
      </c>
      <c r="L23" s="23">
        <v>112</v>
      </c>
      <c r="M23" s="24">
        <v>109.29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3"/>
      <c r="AD23" s="13"/>
      <c r="AE23" s="13"/>
    </row>
    <row r="24" customHeight="1" spans="1:31">
      <c r="A24" s="20"/>
      <c r="B24" s="20"/>
      <c r="C24" s="25" t="s">
        <v>27</v>
      </c>
      <c r="D24" s="19"/>
      <c r="E24" s="26">
        <v>24.44</v>
      </c>
      <c r="F24" s="26">
        <v>48.54</v>
      </c>
      <c r="G24" s="26">
        <v>36.11</v>
      </c>
      <c r="H24" s="26">
        <v>103.99</v>
      </c>
      <c r="I24" s="26">
        <v>102.66</v>
      </c>
      <c r="J24" s="26">
        <v>103.35</v>
      </c>
      <c r="K24" s="26">
        <v>105.52</v>
      </c>
      <c r="L24" s="26">
        <v>105.24</v>
      </c>
      <c r="M24" s="26">
        <v>105.39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13"/>
      <c r="AD24" s="13"/>
      <c r="AE24" s="13"/>
    </row>
    <row r="25" customHeight="1" spans="1:3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13"/>
      <c r="AD25" s="13"/>
      <c r="AE25" s="13"/>
    </row>
    <row r="26" customHeight="1" spans="1:31">
      <c r="A26" s="14">
        <v>3</v>
      </c>
      <c r="B26" s="14" t="s">
        <v>11</v>
      </c>
      <c r="C26" s="27" t="s">
        <v>28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13"/>
      <c r="AD26" s="13"/>
      <c r="AE26" s="13"/>
    </row>
    <row r="27" customHeight="1" spans="1:31">
      <c r="A27" s="16"/>
      <c r="B27" s="16"/>
      <c r="C27" s="29" t="s">
        <v>29</v>
      </c>
      <c r="D27" s="29" t="s">
        <v>30</v>
      </c>
      <c r="E27" s="30">
        <v>2019</v>
      </c>
      <c r="F27" s="4"/>
      <c r="G27" s="19"/>
      <c r="H27" s="30">
        <v>2020</v>
      </c>
      <c r="I27" s="4"/>
      <c r="J27" s="19"/>
      <c r="K27" s="30">
        <v>2021</v>
      </c>
      <c r="L27" s="4"/>
      <c r="M27" s="19"/>
      <c r="N27" s="30">
        <v>2022</v>
      </c>
      <c r="O27" s="4"/>
      <c r="P27" s="19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13"/>
      <c r="AD27" s="13"/>
      <c r="AE27" s="13"/>
    </row>
    <row r="28" customHeight="1" spans="1:31">
      <c r="A28" s="16"/>
      <c r="B28" s="16"/>
      <c r="C28" s="29"/>
      <c r="D28" s="29"/>
      <c r="E28" s="29" t="s">
        <v>31</v>
      </c>
      <c r="F28" s="29" t="s">
        <v>32</v>
      </c>
      <c r="G28" s="29" t="s">
        <v>33</v>
      </c>
      <c r="H28" s="29" t="s">
        <v>31</v>
      </c>
      <c r="I28" s="29" t="s">
        <v>32</v>
      </c>
      <c r="J28" s="29" t="s">
        <v>33</v>
      </c>
      <c r="K28" s="29" t="s">
        <v>31</v>
      </c>
      <c r="L28" s="29" t="s">
        <v>32</v>
      </c>
      <c r="M28" s="29" t="s">
        <v>33</v>
      </c>
      <c r="N28" s="29" t="s">
        <v>31</v>
      </c>
      <c r="O28" s="29" t="s">
        <v>32</v>
      </c>
      <c r="P28" s="29" t="s">
        <v>33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13"/>
      <c r="AD28" s="13"/>
      <c r="AE28" s="13"/>
    </row>
    <row r="29" customHeight="1" spans="1:31">
      <c r="A29" s="16"/>
      <c r="B29" s="16"/>
      <c r="C29" s="31">
        <v>1</v>
      </c>
      <c r="D29" s="31" t="s">
        <v>34</v>
      </c>
      <c r="E29" s="24" t="s">
        <v>35</v>
      </c>
      <c r="F29" s="32" t="s">
        <v>36</v>
      </c>
      <c r="G29" s="32" t="s">
        <v>37</v>
      </c>
      <c r="H29" s="24" t="s">
        <v>38</v>
      </c>
      <c r="I29" s="32" t="s">
        <v>39</v>
      </c>
      <c r="J29" s="32" t="s">
        <v>40</v>
      </c>
      <c r="K29" s="24" t="s">
        <v>41</v>
      </c>
      <c r="L29" s="32" t="s">
        <v>42</v>
      </c>
      <c r="M29" s="32" t="s">
        <v>43</v>
      </c>
      <c r="N29" s="24">
        <v>103.99</v>
      </c>
      <c r="O29" s="24">
        <v>102.66</v>
      </c>
      <c r="P29" s="24">
        <v>103.35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13"/>
      <c r="AD29" s="13"/>
      <c r="AE29" s="13"/>
    </row>
    <row r="30" customHeight="1" spans="1:31">
      <c r="A30" s="20"/>
      <c r="B30" s="20"/>
      <c r="C30" s="31">
        <v>2</v>
      </c>
      <c r="D30" s="31" t="s">
        <v>44</v>
      </c>
      <c r="E30" s="24" t="s">
        <v>45</v>
      </c>
      <c r="F30" s="32" t="s">
        <v>46</v>
      </c>
      <c r="G30" s="32" t="s">
        <v>47</v>
      </c>
      <c r="H30" s="24" t="s">
        <v>48</v>
      </c>
      <c r="I30" s="32" t="s">
        <v>49</v>
      </c>
      <c r="J30" s="32" t="s">
        <v>50</v>
      </c>
      <c r="K30" s="24" t="s">
        <v>51</v>
      </c>
      <c r="L30" s="32" t="s">
        <v>52</v>
      </c>
      <c r="M30" s="32" t="s">
        <v>53</v>
      </c>
      <c r="N30" s="24">
        <v>105.52</v>
      </c>
      <c r="O30" s="24">
        <v>105.24</v>
      </c>
      <c r="P30" s="24">
        <v>105.39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13"/>
      <c r="AD30" s="13"/>
      <c r="AE30" s="13"/>
    </row>
    <row r="31" customHeight="1" spans="1: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3"/>
      <c r="AD31" s="13"/>
      <c r="AE31" s="13"/>
    </row>
    <row r="32" customHeight="1" spans="1:31">
      <c r="A32" s="14">
        <v>4</v>
      </c>
      <c r="B32" s="14" t="s">
        <v>11</v>
      </c>
      <c r="C32" s="27" t="s">
        <v>54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customHeight="1" spans="1:31">
      <c r="A33" s="16"/>
      <c r="B33" s="16"/>
      <c r="C33" s="33" t="s">
        <v>0</v>
      </c>
      <c r="D33" s="33" t="s">
        <v>30</v>
      </c>
      <c r="E33" s="34">
        <v>2014</v>
      </c>
      <c r="F33" s="4"/>
      <c r="G33" s="19"/>
      <c r="H33" s="34">
        <v>2015</v>
      </c>
      <c r="I33" s="4"/>
      <c r="J33" s="19"/>
      <c r="K33" s="34">
        <v>2016</v>
      </c>
      <c r="L33" s="4"/>
      <c r="M33" s="19"/>
      <c r="N33" s="34">
        <v>2017</v>
      </c>
      <c r="O33" s="4"/>
      <c r="P33" s="19"/>
      <c r="Q33" s="34">
        <v>2018</v>
      </c>
      <c r="R33" s="4"/>
      <c r="S33" s="19"/>
      <c r="T33" s="34">
        <v>2019</v>
      </c>
      <c r="U33" s="4"/>
      <c r="V33" s="19"/>
      <c r="W33" s="34">
        <v>2020</v>
      </c>
      <c r="X33" s="4"/>
      <c r="Y33" s="19"/>
      <c r="Z33" s="34">
        <v>2021</v>
      </c>
      <c r="AA33" s="4"/>
      <c r="AB33" s="19"/>
      <c r="AC33" s="34">
        <v>2022</v>
      </c>
      <c r="AD33" s="4"/>
      <c r="AE33" s="19"/>
    </row>
    <row r="34" customHeight="1" spans="1:31">
      <c r="A34" s="16"/>
      <c r="B34" s="16"/>
      <c r="C34" s="33"/>
      <c r="D34" s="33"/>
      <c r="E34" s="35" t="s">
        <v>31</v>
      </c>
      <c r="F34" s="35" t="s">
        <v>32</v>
      </c>
      <c r="G34" s="35" t="s">
        <v>33</v>
      </c>
      <c r="H34" s="35" t="s">
        <v>31</v>
      </c>
      <c r="I34" s="35" t="s">
        <v>32</v>
      </c>
      <c r="J34" s="35" t="s">
        <v>33</v>
      </c>
      <c r="K34" s="35" t="s">
        <v>31</v>
      </c>
      <c r="L34" s="35" t="s">
        <v>32</v>
      </c>
      <c r="M34" s="35" t="s">
        <v>33</v>
      </c>
      <c r="N34" s="35" t="s">
        <v>31</v>
      </c>
      <c r="O34" s="35" t="s">
        <v>32</v>
      </c>
      <c r="P34" s="35" t="s">
        <v>33</v>
      </c>
      <c r="Q34" s="35" t="s">
        <v>31</v>
      </c>
      <c r="R34" s="35" t="s">
        <v>32</v>
      </c>
      <c r="S34" s="35" t="s">
        <v>33</v>
      </c>
      <c r="T34" s="35" t="s">
        <v>31</v>
      </c>
      <c r="U34" s="35" t="s">
        <v>32</v>
      </c>
      <c r="V34" s="35" t="s">
        <v>33</v>
      </c>
      <c r="W34" s="35" t="s">
        <v>31</v>
      </c>
      <c r="X34" s="35" t="s">
        <v>32</v>
      </c>
      <c r="Y34" s="35" t="s">
        <v>33</v>
      </c>
      <c r="Z34" s="35" t="s">
        <v>31</v>
      </c>
      <c r="AA34" s="35" t="s">
        <v>32</v>
      </c>
      <c r="AB34" s="35" t="s">
        <v>33</v>
      </c>
      <c r="AC34" s="35" t="s">
        <v>31</v>
      </c>
      <c r="AD34" s="35" t="s">
        <v>32</v>
      </c>
      <c r="AE34" s="35" t="s">
        <v>33</v>
      </c>
    </row>
    <row r="35" customHeight="1" spans="1:31">
      <c r="A35" s="16"/>
      <c r="B35" s="16"/>
      <c r="C35" s="12">
        <v>1</v>
      </c>
      <c r="D35" s="12" t="s">
        <v>55</v>
      </c>
      <c r="E35" s="36"/>
      <c r="F35" s="36"/>
      <c r="G35" s="36">
        <v>99.44</v>
      </c>
      <c r="H35" s="36"/>
      <c r="I35" s="36"/>
      <c r="J35" s="43">
        <v>103.98</v>
      </c>
      <c r="K35" s="24" t="s">
        <v>56</v>
      </c>
      <c r="L35" s="24" t="s">
        <v>57</v>
      </c>
      <c r="M35" s="24" t="s">
        <v>58</v>
      </c>
      <c r="N35" s="24" t="s">
        <v>56</v>
      </c>
      <c r="O35" s="24" t="s">
        <v>57</v>
      </c>
      <c r="P35" s="24" t="s">
        <v>59</v>
      </c>
      <c r="Q35" s="24" t="s">
        <v>60</v>
      </c>
      <c r="R35" s="24" t="s">
        <v>61</v>
      </c>
      <c r="S35" s="24" t="s">
        <v>62</v>
      </c>
      <c r="T35" s="24" t="s">
        <v>63</v>
      </c>
      <c r="U35" s="24" t="s">
        <v>64</v>
      </c>
      <c r="V35" s="24" t="s">
        <v>65</v>
      </c>
      <c r="W35" s="24" t="s">
        <v>66</v>
      </c>
      <c r="X35" s="24" t="s">
        <v>67</v>
      </c>
      <c r="Y35" s="24" t="s">
        <v>68</v>
      </c>
      <c r="Z35" s="24" t="s">
        <v>69</v>
      </c>
      <c r="AA35" s="24" t="s">
        <v>70</v>
      </c>
      <c r="AB35" s="24" t="s">
        <v>71</v>
      </c>
      <c r="AC35" s="24">
        <v>101.37</v>
      </c>
      <c r="AD35" s="24">
        <v>99.84</v>
      </c>
      <c r="AE35" s="24">
        <v>100.63</v>
      </c>
    </row>
    <row r="36" customHeight="1" spans="1:31">
      <c r="A36" s="20"/>
      <c r="B36" s="20"/>
      <c r="C36" s="12">
        <v>2</v>
      </c>
      <c r="D36" s="12" t="s">
        <v>72</v>
      </c>
      <c r="E36" s="36"/>
      <c r="F36" s="36"/>
      <c r="G36" s="36">
        <v>97.89</v>
      </c>
      <c r="H36" s="36"/>
      <c r="I36" s="36"/>
      <c r="J36" s="43">
        <v>99.41</v>
      </c>
      <c r="K36" s="24" t="s">
        <v>73</v>
      </c>
      <c r="L36" s="24" t="s">
        <v>74</v>
      </c>
      <c r="M36" s="24" t="s">
        <v>59</v>
      </c>
      <c r="N36" s="24" t="s">
        <v>73</v>
      </c>
      <c r="O36" s="24" t="s">
        <v>74</v>
      </c>
      <c r="P36" s="24" t="s">
        <v>75</v>
      </c>
      <c r="Q36" s="24" t="s">
        <v>76</v>
      </c>
      <c r="R36" s="24" t="s">
        <v>77</v>
      </c>
      <c r="S36" s="24" t="s">
        <v>78</v>
      </c>
      <c r="T36" s="24" t="s">
        <v>79</v>
      </c>
      <c r="U36" s="24" t="s">
        <v>80</v>
      </c>
      <c r="V36" s="24" t="s">
        <v>81</v>
      </c>
      <c r="W36" s="24" t="s">
        <v>82</v>
      </c>
      <c r="X36" s="24" t="s">
        <v>83</v>
      </c>
      <c r="Y36" s="24" t="s">
        <v>84</v>
      </c>
      <c r="Z36" s="24" t="s">
        <v>85</v>
      </c>
      <c r="AA36" s="24" t="s">
        <v>86</v>
      </c>
      <c r="AB36" s="24" t="s">
        <v>87</v>
      </c>
      <c r="AC36" s="24">
        <v>96.58</v>
      </c>
      <c r="AD36" s="24">
        <v>95.91</v>
      </c>
      <c r="AE36" s="24">
        <v>96.26</v>
      </c>
    </row>
    <row r="37" customHeight="1" spans="1:3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13"/>
      <c r="AD37" s="13"/>
      <c r="AE37" s="13"/>
    </row>
    <row r="38" customHeight="1" spans="1:31">
      <c r="A38" s="14">
        <v>5</v>
      </c>
      <c r="B38" s="14" t="s">
        <v>11</v>
      </c>
      <c r="C38" s="27" t="s">
        <v>88</v>
      </c>
      <c r="D38" s="28"/>
      <c r="E38" s="28"/>
      <c r="F38" s="28"/>
      <c r="G38" s="28"/>
      <c r="H38" s="28"/>
      <c r="I38" s="28"/>
      <c r="J38" s="28"/>
      <c r="K38" s="28"/>
      <c r="L38" s="28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13"/>
      <c r="AD38" s="13"/>
      <c r="AE38" s="13"/>
    </row>
    <row r="39" customHeight="1" spans="1:31">
      <c r="A39" s="16"/>
      <c r="B39" s="16"/>
      <c r="C39" s="37" t="s">
        <v>29</v>
      </c>
      <c r="D39" s="37" t="s">
        <v>89</v>
      </c>
      <c r="E39" s="37">
        <v>2015</v>
      </c>
      <c r="F39" s="37">
        <v>2016</v>
      </c>
      <c r="G39" s="37">
        <v>2017</v>
      </c>
      <c r="H39" s="37">
        <v>2018</v>
      </c>
      <c r="I39" s="37">
        <v>2019</v>
      </c>
      <c r="J39" s="37">
        <v>2020</v>
      </c>
      <c r="K39" s="37">
        <v>2021</v>
      </c>
      <c r="L39" s="37">
        <v>2022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13"/>
      <c r="AD39" s="13"/>
      <c r="AE39" s="13"/>
    </row>
    <row r="40" customHeight="1" spans="1:31">
      <c r="A40" s="20"/>
      <c r="B40" s="20"/>
      <c r="C40" s="38">
        <v>1</v>
      </c>
      <c r="D40" s="38" t="s">
        <v>90</v>
      </c>
      <c r="E40" s="38" t="s">
        <v>91</v>
      </c>
      <c r="F40" s="38" t="s">
        <v>92</v>
      </c>
      <c r="G40" s="38" t="s">
        <v>93</v>
      </c>
      <c r="H40" s="38" t="s">
        <v>94</v>
      </c>
      <c r="I40" s="38" t="s">
        <v>95</v>
      </c>
      <c r="J40" s="38">
        <v>48</v>
      </c>
      <c r="K40" s="44" t="s">
        <v>96</v>
      </c>
      <c r="L40" s="12">
        <v>48.79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13"/>
      <c r="AD40" s="13"/>
      <c r="AE40" s="13"/>
    </row>
    <row r="41" customHeight="1" spans="1:3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13"/>
      <c r="AD41" s="13"/>
      <c r="AE41" s="13"/>
    </row>
    <row r="42" customHeight="1" spans="1:31">
      <c r="A42" s="14">
        <v>6</v>
      </c>
      <c r="B42" s="14" t="s">
        <v>11</v>
      </c>
      <c r="C42" s="39" t="s">
        <v>97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13"/>
      <c r="AD42" s="13"/>
      <c r="AE42" s="13"/>
    </row>
    <row r="43" customHeight="1" spans="1:31">
      <c r="A43" s="16"/>
      <c r="B43" s="16"/>
      <c r="C43" s="40" t="s">
        <v>13</v>
      </c>
      <c r="D43" s="40" t="s">
        <v>98</v>
      </c>
      <c r="E43" s="40">
        <v>2015</v>
      </c>
      <c r="F43" s="40">
        <v>2016</v>
      </c>
      <c r="G43" s="40">
        <v>2017</v>
      </c>
      <c r="H43" s="40">
        <v>2018</v>
      </c>
      <c r="I43" s="40">
        <v>2019</v>
      </c>
      <c r="J43" s="40">
        <v>2020</v>
      </c>
      <c r="K43" s="40">
        <v>2021</v>
      </c>
      <c r="L43" s="40">
        <v>2022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13"/>
      <c r="AD43" s="13"/>
      <c r="AE43" s="13"/>
    </row>
    <row r="44" customHeight="1" spans="1:31">
      <c r="A44" s="16"/>
      <c r="B44" s="16"/>
      <c r="C44" s="38">
        <v>1</v>
      </c>
      <c r="D44" s="38" t="s">
        <v>99</v>
      </c>
      <c r="E44" s="38" t="s">
        <v>100</v>
      </c>
      <c r="F44" s="38" t="s">
        <v>59</v>
      </c>
      <c r="G44" s="38" t="s">
        <v>101</v>
      </c>
      <c r="H44" s="38" t="s">
        <v>102</v>
      </c>
      <c r="I44" s="38" t="s">
        <v>103</v>
      </c>
      <c r="J44" s="38" t="s">
        <v>68</v>
      </c>
      <c r="K44" s="12">
        <v>95.35</v>
      </c>
      <c r="L44" s="12">
        <v>103.34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13"/>
      <c r="AD44" s="13"/>
      <c r="AE44" s="13"/>
    </row>
    <row r="45" customHeight="1" spans="1:31">
      <c r="A45" s="16"/>
      <c r="B45" s="16"/>
      <c r="C45" s="38">
        <v>2</v>
      </c>
      <c r="D45" s="38" t="s">
        <v>104</v>
      </c>
      <c r="E45" s="38" t="s">
        <v>105</v>
      </c>
      <c r="F45" s="38" t="s">
        <v>75</v>
      </c>
      <c r="G45" s="38" t="s">
        <v>106</v>
      </c>
      <c r="H45" s="38" t="s">
        <v>107</v>
      </c>
      <c r="I45" s="38">
        <v>85</v>
      </c>
      <c r="J45" s="38" t="s">
        <v>84</v>
      </c>
      <c r="K45" s="12">
        <v>82.54</v>
      </c>
      <c r="L45" s="12">
        <v>105.4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13"/>
      <c r="AD45" s="13"/>
      <c r="AE45" s="13"/>
    </row>
    <row r="46" customHeight="1" spans="1:31">
      <c r="A46" s="20"/>
      <c r="B46" s="20"/>
      <c r="C46" s="38">
        <v>3</v>
      </c>
      <c r="D46" s="38" t="s">
        <v>108</v>
      </c>
      <c r="E46" s="38" t="s">
        <v>109</v>
      </c>
      <c r="F46" s="38" t="s">
        <v>110</v>
      </c>
      <c r="G46" s="38" t="s">
        <v>111</v>
      </c>
      <c r="H46" s="38" t="s">
        <v>112</v>
      </c>
      <c r="I46" s="38" t="s">
        <v>113</v>
      </c>
      <c r="J46" s="38" t="s">
        <v>113</v>
      </c>
      <c r="K46" s="38" t="s">
        <v>113</v>
      </c>
      <c r="L46" s="38" t="s">
        <v>113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13"/>
      <c r="AD46" s="13"/>
      <c r="AE46" s="13"/>
    </row>
    <row r="47" customHeight="1" spans="1:3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13"/>
      <c r="AD47" s="13"/>
      <c r="AE47" s="13"/>
    </row>
    <row r="48" customHeight="1" spans="1:31">
      <c r="A48" s="14">
        <v>7</v>
      </c>
      <c r="B48" s="14" t="s">
        <v>11</v>
      </c>
      <c r="C48" s="27" t="s">
        <v>114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13"/>
      <c r="AD48" s="13"/>
      <c r="AE48" s="13"/>
    </row>
    <row r="49" customHeight="1" spans="1:31">
      <c r="A49" s="16"/>
      <c r="B49" s="16"/>
      <c r="C49" s="29" t="s">
        <v>29</v>
      </c>
      <c r="D49" s="29" t="s">
        <v>89</v>
      </c>
      <c r="E49" s="30">
        <v>2015</v>
      </c>
      <c r="F49" s="4"/>
      <c r="G49" s="19"/>
      <c r="H49" s="30">
        <v>2016</v>
      </c>
      <c r="I49" s="4"/>
      <c r="J49" s="19"/>
      <c r="K49" s="30">
        <v>2017</v>
      </c>
      <c r="L49" s="4"/>
      <c r="M49" s="19"/>
      <c r="N49" s="30">
        <v>2018</v>
      </c>
      <c r="O49" s="4"/>
      <c r="P49" s="19"/>
      <c r="Q49" s="30">
        <v>2019</v>
      </c>
      <c r="R49" s="4"/>
      <c r="S49" s="19"/>
      <c r="T49" s="30">
        <v>2020</v>
      </c>
      <c r="U49" s="4"/>
      <c r="V49" s="19"/>
      <c r="W49" s="30">
        <v>2021</v>
      </c>
      <c r="X49" s="4"/>
      <c r="Y49" s="19"/>
      <c r="Z49" s="30">
        <v>2022</v>
      </c>
      <c r="AA49" s="4"/>
      <c r="AB49" s="19"/>
      <c r="AC49" s="13"/>
      <c r="AD49" s="13"/>
      <c r="AE49" s="13"/>
    </row>
    <row r="50" customHeight="1" spans="1:31">
      <c r="A50" s="16"/>
      <c r="B50" s="16"/>
      <c r="C50" s="29"/>
      <c r="D50" s="29"/>
      <c r="E50" s="29" t="s">
        <v>31</v>
      </c>
      <c r="F50" s="29" t="s">
        <v>32</v>
      </c>
      <c r="G50" s="29" t="s">
        <v>33</v>
      </c>
      <c r="H50" s="29" t="s">
        <v>31</v>
      </c>
      <c r="I50" s="29" t="s">
        <v>32</v>
      </c>
      <c r="J50" s="29" t="s">
        <v>33</v>
      </c>
      <c r="K50" s="29" t="s">
        <v>31</v>
      </c>
      <c r="L50" s="29" t="s">
        <v>32</v>
      </c>
      <c r="M50" s="29" t="s">
        <v>33</v>
      </c>
      <c r="N50" s="29" t="s">
        <v>31</v>
      </c>
      <c r="O50" s="29" t="s">
        <v>32</v>
      </c>
      <c r="P50" s="29" t="s">
        <v>33</v>
      </c>
      <c r="Q50" s="29" t="s">
        <v>31</v>
      </c>
      <c r="R50" s="29" t="s">
        <v>32</v>
      </c>
      <c r="S50" s="29" t="s">
        <v>33</v>
      </c>
      <c r="T50" s="29" t="s">
        <v>31</v>
      </c>
      <c r="U50" s="29" t="s">
        <v>32</v>
      </c>
      <c r="V50" s="29" t="s">
        <v>33</v>
      </c>
      <c r="W50" s="29" t="s">
        <v>31</v>
      </c>
      <c r="X50" s="29" t="s">
        <v>32</v>
      </c>
      <c r="Y50" s="29" t="s">
        <v>33</v>
      </c>
      <c r="Z50" s="29" t="s">
        <v>31</v>
      </c>
      <c r="AA50" s="29" t="s">
        <v>32</v>
      </c>
      <c r="AB50" s="29" t="s">
        <v>33</v>
      </c>
      <c r="AC50" s="13"/>
      <c r="AD50" s="13"/>
      <c r="AE50" s="13"/>
    </row>
    <row r="51" customHeight="1" spans="1:31">
      <c r="A51" s="16"/>
      <c r="B51" s="16"/>
      <c r="C51" s="31">
        <v>1</v>
      </c>
      <c r="D51" s="31" t="s">
        <v>115</v>
      </c>
      <c r="E51" s="31"/>
      <c r="F51" s="31"/>
      <c r="G51" s="31">
        <v>0</v>
      </c>
      <c r="H51" s="31"/>
      <c r="I51" s="31"/>
      <c r="J51" s="31">
        <v>0.06</v>
      </c>
      <c r="K51" s="31"/>
      <c r="L51" s="31"/>
      <c r="M51" s="31">
        <v>0.06</v>
      </c>
      <c r="N51" s="31"/>
      <c r="O51" s="31"/>
      <c r="P51" s="31">
        <v>0.01</v>
      </c>
      <c r="Q51" s="31"/>
      <c r="R51" s="31"/>
      <c r="S51" s="31">
        <v>0.01</v>
      </c>
      <c r="T51" s="31"/>
      <c r="U51" s="31"/>
      <c r="V51" s="31">
        <v>0</v>
      </c>
      <c r="W51" s="31"/>
      <c r="X51" s="31"/>
      <c r="Y51" s="31">
        <v>0</v>
      </c>
      <c r="Z51" s="31"/>
      <c r="AA51" s="31"/>
      <c r="AB51" s="31">
        <v>0</v>
      </c>
      <c r="AC51" s="13"/>
      <c r="AD51" s="13"/>
      <c r="AE51" s="13"/>
    </row>
    <row r="52" customHeight="1" spans="1:31">
      <c r="A52" s="20"/>
      <c r="B52" s="20"/>
      <c r="C52" s="31">
        <v>2</v>
      </c>
      <c r="D52" s="31" t="s">
        <v>116</v>
      </c>
      <c r="E52" s="31"/>
      <c r="F52" s="31"/>
      <c r="G52" s="31">
        <v>0</v>
      </c>
      <c r="H52" s="31"/>
      <c r="I52" s="31"/>
      <c r="J52" s="31">
        <v>0.13</v>
      </c>
      <c r="K52" s="31"/>
      <c r="L52" s="31"/>
      <c r="M52" s="31">
        <v>0.08</v>
      </c>
      <c r="N52" s="31"/>
      <c r="O52" s="31"/>
      <c r="P52" s="31">
        <v>0.01</v>
      </c>
      <c r="Q52" s="31"/>
      <c r="R52" s="31"/>
      <c r="S52" s="31">
        <v>0.01</v>
      </c>
      <c r="T52" s="31"/>
      <c r="U52" s="31"/>
      <c r="V52" s="31">
        <v>0</v>
      </c>
      <c r="W52" s="31"/>
      <c r="X52" s="31"/>
      <c r="Y52" s="31">
        <v>0</v>
      </c>
      <c r="Z52" s="31"/>
      <c r="AA52" s="31"/>
      <c r="AB52" s="31">
        <v>0</v>
      </c>
      <c r="AC52" s="13"/>
      <c r="AD52" s="13"/>
      <c r="AE52" s="13"/>
    </row>
    <row r="53" customHeight="1" spans="1:3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13"/>
      <c r="AD53" s="13"/>
      <c r="AE53" s="13"/>
    </row>
    <row r="54" customHeight="1" spans="1:31">
      <c r="A54" s="14">
        <v>8</v>
      </c>
      <c r="B54" s="14" t="s">
        <v>11</v>
      </c>
      <c r="C54" s="27" t="s">
        <v>117</v>
      </c>
      <c r="D54" s="28"/>
      <c r="E54" s="28"/>
      <c r="F54" s="28"/>
      <c r="G54" s="28"/>
      <c r="H54" s="28"/>
      <c r="I54" s="28"/>
      <c r="J54" s="28"/>
      <c r="K54" s="28"/>
      <c r="L54" s="2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13"/>
      <c r="AD54" s="13"/>
      <c r="AE54" s="13"/>
    </row>
    <row r="55" customHeight="1" spans="1:31">
      <c r="A55" s="16"/>
      <c r="B55" s="16"/>
      <c r="C55" s="35" t="s">
        <v>0</v>
      </c>
      <c r="D55" s="35" t="s">
        <v>30</v>
      </c>
      <c r="E55" s="35">
        <v>2015</v>
      </c>
      <c r="F55" s="35">
        <v>2016</v>
      </c>
      <c r="G55" s="35">
        <v>2017</v>
      </c>
      <c r="H55" s="35">
        <v>2018</v>
      </c>
      <c r="I55" s="35">
        <v>2019</v>
      </c>
      <c r="J55" s="35">
        <v>2020</v>
      </c>
      <c r="K55" s="35">
        <v>2021</v>
      </c>
      <c r="L55" s="35">
        <v>2022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13"/>
      <c r="AD55" s="13"/>
      <c r="AE55" s="13"/>
    </row>
    <row r="56" customHeight="1" spans="1:31">
      <c r="A56" s="16"/>
      <c r="B56" s="16"/>
      <c r="C56" s="41">
        <v>1</v>
      </c>
      <c r="D56" s="41" t="s">
        <v>118</v>
      </c>
      <c r="E56" s="41">
        <v>100</v>
      </c>
      <c r="F56" s="41" t="s">
        <v>119</v>
      </c>
      <c r="G56" s="41">
        <v>100</v>
      </c>
      <c r="H56" s="41">
        <v>100</v>
      </c>
      <c r="I56" s="41">
        <v>100</v>
      </c>
      <c r="J56" s="41">
        <v>100</v>
      </c>
      <c r="K56" s="41">
        <v>100</v>
      </c>
      <c r="L56" s="41">
        <v>100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13"/>
      <c r="AD56" s="13"/>
      <c r="AE56" s="13"/>
    </row>
    <row r="57" customHeight="1" spans="1:31">
      <c r="A57" s="16"/>
      <c r="B57" s="16"/>
      <c r="C57" s="41">
        <v>2</v>
      </c>
      <c r="D57" s="41" t="s">
        <v>120</v>
      </c>
      <c r="E57" s="41">
        <v>100</v>
      </c>
      <c r="F57" s="41" t="s">
        <v>121</v>
      </c>
      <c r="G57" s="41">
        <v>100</v>
      </c>
      <c r="H57" s="41">
        <v>100</v>
      </c>
      <c r="I57" s="41">
        <v>100</v>
      </c>
      <c r="J57" s="41">
        <v>100</v>
      </c>
      <c r="K57" s="41">
        <v>100</v>
      </c>
      <c r="L57" s="41">
        <v>100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13"/>
      <c r="AD57" s="13"/>
      <c r="AE57" s="13"/>
    </row>
    <row r="58" customHeight="1" spans="1:31">
      <c r="A58" s="16"/>
      <c r="B58" s="16"/>
      <c r="C58" s="41">
        <v>3</v>
      </c>
      <c r="D58" s="41" t="s">
        <v>122</v>
      </c>
      <c r="E58" s="41">
        <v>100</v>
      </c>
      <c r="F58" s="41" t="s">
        <v>123</v>
      </c>
      <c r="G58" s="41">
        <v>100</v>
      </c>
      <c r="H58" s="41">
        <v>100</v>
      </c>
      <c r="I58" s="41">
        <v>100</v>
      </c>
      <c r="J58" s="41">
        <v>100</v>
      </c>
      <c r="K58" s="41">
        <v>100</v>
      </c>
      <c r="L58" s="41">
        <v>100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13"/>
      <c r="AD58" s="13"/>
      <c r="AE58" s="13"/>
    </row>
    <row r="59" customHeight="1" spans="1:31">
      <c r="A59" s="16"/>
      <c r="B59" s="16"/>
      <c r="C59" s="41">
        <v>4</v>
      </c>
      <c r="D59" s="41" t="s">
        <v>124</v>
      </c>
      <c r="E59" s="41">
        <v>100</v>
      </c>
      <c r="F59" s="41">
        <v>164</v>
      </c>
      <c r="G59" s="41">
        <v>115</v>
      </c>
      <c r="H59" s="41">
        <v>110</v>
      </c>
      <c r="I59" s="41">
        <v>110</v>
      </c>
      <c r="J59" s="41">
        <v>100</v>
      </c>
      <c r="K59" s="45">
        <v>100</v>
      </c>
      <c r="L59" s="46">
        <v>100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13"/>
      <c r="AD59" s="13"/>
      <c r="AE59" s="13"/>
    </row>
    <row r="60" customHeight="1" spans="1:31">
      <c r="A60" s="20"/>
      <c r="B60" s="20"/>
      <c r="C60" s="41">
        <v>5</v>
      </c>
      <c r="D60" s="41" t="s">
        <v>125</v>
      </c>
      <c r="E60" s="41">
        <v>108</v>
      </c>
      <c r="F60" s="41">
        <v>164</v>
      </c>
      <c r="G60" s="41">
        <v>115</v>
      </c>
      <c r="H60" s="41">
        <v>110</v>
      </c>
      <c r="I60" s="41">
        <v>110</v>
      </c>
      <c r="J60" s="41">
        <v>100</v>
      </c>
      <c r="K60" s="47">
        <v>100</v>
      </c>
      <c r="L60" s="48">
        <v>100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13"/>
      <c r="AD60" s="13"/>
      <c r="AE60" s="13"/>
    </row>
    <row r="61" customHeight="1" spans="1:3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3"/>
      <c r="AD61" s="13"/>
      <c r="AE61" s="13"/>
    </row>
    <row r="62" customHeight="1" spans="1:31">
      <c r="A62" s="14">
        <v>9</v>
      </c>
      <c r="B62" s="14" t="s">
        <v>11</v>
      </c>
      <c r="C62" s="27" t="s">
        <v>126</v>
      </c>
      <c r="D62" s="28"/>
      <c r="E62" s="28"/>
      <c r="F62" s="28"/>
      <c r="G62" s="28"/>
      <c r="H62" s="28"/>
      <c r="I62" s="28"/>
      <c r="J62" s="28"/>
      <c r="K62" s="28"/>
      <c r="L62" s="2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/>
      <c r="AD62" s="13"/>
      <c r="AE62" s="13"/>
    </row>
    <row r="63" customHeight="1" spans="1:31">
      <c r="A63" s="16"/>
      <c r="B63" s="16"/>
      <c r="C63" s="35" t="s">
        <v>0</v>
      </c>
      <c r="D63" s="35" t="s">
        <v>30</v>
      </c>
      <c r="E63" s="35">
        <v>2015</v>
      </c>
      <c r="F63" s="35">
        <v>2016</v>
      </c>
      <c r="G63" s="35">
        <v>2017</v>
      </c>
      <c r="H63" s="35">
        <v>2018</v>
      </c>
      <c r="I63" s="35">
        <v>2019</v>
      </c>
      <c r="J63" s="35">
        <v>2020</v>
      </c>
      <c r="K63" s="35">
        <v>2021</v>
      </c>
      <c r="L63" s="35">
        <v>2022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13"/>
      <c r="AD63" s="13"/>
      <c r="AE63" s="13"/>
    </row>
    <row r="64" customHeight="1" spans="1:31">
      <c r="A64" s="16"/>
      <c r="B64" s="16"/>
      <c r="C64" s="42">
        <v>1</v>
      </c>
      <c r="D64" s="42" t="s">
        <v>127</v>
      </c>
      <c r="E64" s="42">
        <v>114</v>
      </c>
      <c r="F64" s="42">
        <v>113</v>
      </c>
      <c r="G64" s="42">
        <v>113</v>
      </c>
      <c r="H64" s="42">
        <v>280</v>
      </c>
      <c r="I64" s="42">
        <v>252</v>
      </c>
      <c r="J64" s="42">
        <v>274</v>
      </c>
      <c r="K64" s="41">
        <v>281</v>
      </c>
      <c r="L64" s="41">
        <v>281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/>
      <c r="AD64" s="13"/>
      <c r="AE64" s="13"/>
    </row>
    <row r="65" customHeight="1" spans="1:31">
      <c r="A65" s="20"/>
      <c r="B65" s="20"/>
      <c r="C65" s="31">
        <v>2</v>
      </c>
      <c r="D65" s="31" t="s">
        <v>128</v>
      </c>
      <c r="E65" s="31">
        <v>112</v>
      </c>
      <c r="F65" s="31">
        <v>112</v>
      </c>
      <c r="G65" s="31">
        <v>112</v>
      </c>
      <c r="H65" s="31">
        <v>211</v>
      </c>
      <c r="I65" s="31">
        <v>205</v>
      </c>
      <c r="J65" s="31">
        <v>127</v>
      </c>
      <c r="K65" s="12">
        <v>126</v>
      </c>
      <c r="L65" s="12">
        <v>126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13"/>
      <c r="AD65" s="13"/>
      <c r="AE65" s="13"/>
    </row>
    <row r="66" customHeight="1" spans="1:3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3"/>
      <c r="AD66" s="13"/>
      <c r="AE66" s="13"/>
    </row>
    <row r="67" customHeight="1" spans="1:31">
      <c r="A67" s="14">
        <v>10</v>
      </c>
      <c r="B67" s="14" t="s">
        <v>11</v>
      </c>
      <c r="C67" s="49" t="s">
        <v>129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3"/>
      <c r="AD67" s="13"/>
      <c r="AE67" s="13"/>
    </row>
    <row r="68" customHeight="1" spans="1:31">
      <c r="A68" s="16"/>
      <c r="B68" s="16"/>
      <c r="C68" s="50"/>
      <c r="D68" s="28"/>
      <c r="E68" s="28"/>
      <c r="F68" s="28"/>
      <c r="G68" s="28"/>
      <c r="H68" s="28"/>
      <c r="I68" s="28"/>
      <c r="J68" s="28"/>
      <c r="K68" s="28"/>
      <c r="L68" s="2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3"/>
      <c r="AD68" s="13"/>
      <c r="AE68" s="13"/>
    </row>
    <row r="69" customHeight="1" spans="1:31">
      <c r="A69" s="16"/>
      <c r="B69" s="16"/>
      <c r="C69" s="51" t="s">
        <v>0</v>
      </c>
      <c r="D69" s="51" t="s">
        <v>30</v>
      </c>
      <c r="E69" s="51">
        <v>2015</v>
      </c>
      <c r="F69" s="51">
        <v>2016</v>
      </c>
      <c r="G69" s="51">
        <v>2017</v>
      </c>
      <c r="H69" s="51">
        <v>2018</v>
      </c>
      <c r="I69" s="51">
        <v>2019</v>
      </c>
      <c r="J69" s="51">
        <v>2020</v>
      </c>
      <c r="K69" s="51">
        <v>2021</v>
      </c>
      <c r="L69" s="51">
        <v>2022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/>
      <c r="AD69" s="13"/>
      <c r="AE69" s="13"/>
    </row>
    <row r="70" customHeight="1" spans="1:31">
      <c r="A70" s="16"/>
      <c r="B70" s="16"/>
      <c r="C70" s="12">
        <v>1</v>
      </c>
      <c r="D70" s="12" t="s">
        <v>130</v>
      </c>
      <c r="E70" s="12" t="s">
        <v>131</v>
      </c>
      <c r="F70" s="12" t="s">
        <v>132</v>
      </c>
      <c r="G70" s="12" t="s">
        <v>133</v>
      </c>
      <c r="H70" s="12" t="s">
        <v>134</v>
      </c>
      <c r="I70" s="56">
        <v>25.9</v>
      </c>
      <c r="J70" s="56">
        <v>25.82</v>
      </c>
      <c r="K70" s="56">
        <v>23.41</v>
      </c>
      <c r="L70" s="56">
        <v>23.96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3"/>
      <c r="AD70" s="13"/>
      <c r="AE70" s="13"/>
    </row>
    <row r="71" customHeight="1" spans="1:31">
      <c r="A71" s="20"/>
      <c r="B71" s="20"/>
      <c r="C71" s="12">
        <v>2</v>
      </c>
      <c r="D71" s="12" t="s">
        <v>135</v>
      </c>
      <c r="E71" s="12" t="s">
        <v>136</v>
      </c>
      <c r="F71" s="12" t="s">
        <v>137</v>
      </c>
      <c r="G71" s="12" t="s">
        <v>138</v>
      </c>
      <c r="H71" s="12" t="s">
        <v>139</v>
      </c>
      <c r="I71" s="56">
        <v>24.18</v>
      </c>
      <c r="J71" s="56">
        <v>22.92</v>
      </c>
      <c r="K71" s="56">
        <v>22.93</v>
      </c>
      <c r="L71" s="56">
        <v>22.34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13"/>
      <c r="AD71" s="13"/>
      <c r="AE71" s="13"/>
    </row>
    <row r="72" customHeight="1" spans="1:3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3"/>
      <c r="AD72" s="13"/>
      <c r="AE72" s="13"/>
    </row>
    <row r="73" customHeight="1" spans="1:31">
      <c r="A73" s="14">
        <v>11</v>
      </c>
      <c r="B73" s="14" t="s">
        <v>3</v>
      </c>
      <c r="C73" s="15" t="s">
        <v>140</v>
      </c>
      <c r="D73" s="4"/>
      <c r="E73" s="19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13"/>
      <c r="AD73" s="13"/>
      <c r="AE73" s="13"/>
    </row>
    <row r="74" customHeight="1" spans="1:31">
      <c r="A74" s="16"/>
      <c r="B74" s="16"/>
      <c r="C74" s="12" t="s">
        <v>141</v>
      </c>
      <c r="D74" s="12" t="s">
        <v>142</v>
      </c>
      <c r="E74" s="12" t="s">
        <v>143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3"/>
      <c r="AD74" s="13"/>
      <c r="AE74" s="13"/>
    </row>
    <row r="75" customHeight="1" spans="1:31">
      <c r="A75" s="16"/>
      <c r="B75" s="16"/>
      <c r="C75" s="12" t="s">
        <v>21</v>
      </c>
      <c r="D75" s="52" t="str">
        <f>CONCATENATE(1," : ",ROUND(23386/1185,0))</f>
        <v>1 : 20</v>
      </c>
      <c r="E75" s="52" t="str">
        <f>CONCATENATE(1," : ",ROUND(8685/419,0))</f>
        <v>1 : 21</v>
      </c>
      <c r="F75" s="5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/>
      <c r="AD75" s="13"/>
      <c r="AE75" s="13"/>
    </row>
    <row r="76" customHeight="1" spans="1:31">
      <c r="A76" s="16"/>
      <c r="B76" s="16"/>
      <c r="C76" s="12" t="s">
        <v>22</v>
      </c>
      <c r="D76" s="52" t="str">
        <f>CONCATENATE(1," : ",ROUND(18315/796,0))</f>
        <v>1 : 23</v>
      </c>
      <c r="E76" s="52" t="str">
        <f>CONCATENATE(1," : ",ROUND(7944/380,0))</f>
        <v>1 : 21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3"/>
      <c r="AD76" s="13"/>
      <c r="AE76" s="13"/>
    </row>
    <row r="77" customHeight="1" spans="1:31">
      <c r="A77" s="16"/>
      <c r="B77" s="16"/>
      <c r="C77" s="12" t="s">
        <v>23</v>
      </c>
      <c r="D77" s="52" t="str">
        <f>CONCATENATE(1," : ",ROUND(14112/660,0))</f>
        <v>1 : 21</v>
      </c>
      <c r="E77" s="52" t="str">
        <f>CONCATENATE(1," : ",ROUND(10305/486,0))</f>
        <v>1 : 21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3"/>
      <c r="AD77" s="13"/>
      <c r="AE77" s="13"/>
    </row>
    <row r="78" customHeight="1" spans="1:31">
      <c r="A78" s="16"/>
      <c r="B78" s="16"/>
      <c r="C78" s="12" t="s">
        <v>24</v>
      </c>
      <c r="D78" s="52" t="str">
        <f>CONCATENATE(1," : ",ROUND(10718/519,0))</f>
        <v>1 : 21</v>
      </c>
      <c r="E78" s="52" t="str">
        <f>CONCATENATE(1," : ",ROUND(2674/143,0))</f>
        <v>1 : 19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3"/>
      <c r="AD78" s="13"/>
      <c r="AE78" s="13"/>
    </row>
    <row r="79" customHeight="1" spans="1:31">
      <c r="A79" s="16"/>
      <c r="B79" s="16"/>
      <c r="C79" s="12" t="s">
        <v>25</v>
      </c>
      <c r="D79" s="52" t="str">
        <f>CONCATENATE(1," : ",ROUND(13756/665,0))</f>
        <v>1 : 21</v>
      </c>
      <c r="E79" s="52" t="str">
        <f>CONCATENATE(1," : ",ROUND(4113/250,0))</f>
        <v>1 : 16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/>
      <c r="AD79" s="13"/>
      <c r="AE79" s="13"/>
    </row>
    <row r="80" customHeight="1" spans="1:31">
      <c r="A80" s="20"/>
      <c r="B80" s="20"/>
      <c r="C80" s="12" t="s">
        <v>26</v>
      </c>
      <c r="D80" s="52" t="str">
        <f>CONCATENATE(1," : ",ROUND(17676/858,0))</f>
        <v>1 : 21</v>
      </c>
      <c r="E80" s="52" t="str">
        <f>CONCATENATE(1," : ",ROUND(7331/384,0))</f>
        <v>1 : 19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/>
      <c r="AD80" s="13"/>
      <c r="AE80" s="13"/>
    </row>
    <row r="81" customHeight="1" spans="1:3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13"/>
      <c r="AD81" s="13"/>
      <c r="AE81" s="13"/>
    </row>
    <row r="82" customHeight="1" spans="1:31">
      <c r="A82" s="14">
        <v>12</v>
      </c>
      <c r="B82" s="14" t="s">
        <v>3</v>
      </c>
      <c r="C82" s="15" t="s">
        <v>144</v>
      </c>
      <c r="D82" s="4"/>
      <c r="E82" s="1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13"/>
      <c r="AD82" s="13"/>
      <c r="AE82" s="13"/>
    </row>
    <row r="83" customHeight="1" spans="1:31">
      <c r="A83" s="16"/>
      <c r="B83" s="16"/>
      <c r="C83" s="12" t="s">
        <v>141</v>
      </c>
      <c r="D83" s="12" t="s">
        <v>142</v>
      </c>
      <c r="E83" s="12" t="s">
        <v>143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13"/>
      <c r="AD83" s="13"/>
      <c r="AE83" s="13"/>
    </row>
    <row r="84" customHeight="1" spans="1:31">
      <c r="A84" s="16"/>
      <c r="B84" s="16"/>
      <c r="C84" s="12" t="s">
        <v>21</v>
      </c>
      <c r="D84" s="52" t="str">
        <f>CONCATENATE(1," : ",ROUND(23386/86,0))</f>
        <v>1 : 272</v>
      </c>
      <c r="E84" s="52" t="str">
        <f>CONCATENATE(1," : ",ROUND(8685/29,0))</f>
        <v>1 : 299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13"/>
      <c r="AD84" s="13"/>
      <c r="AE84" s="13"/>
    </row>
    <row r="85" customHeight="1" spans="1:31">
      <c r="A85" s="16"/>
      <c r="B85" s="16"/>
      <c r="C85" s="12" t="s">
        <v>22</v>
      </c>
      <c r="D85" s="52" t="str">
        <f>CONCATENATE(1," : ",ROUND(18315/52,0))</f>
        <v>1 : 352</v>
      </c>
      <c r="E85" s="52" t="str">
        <f>CONCATENATE(1," : ",ROUND(7944/26,0))</f>
        <v>1 : 306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/>
      <c r="AD85" s="13"/>
      <c r="AE85" s="13"/>
    </row>
    <row r="86" customHeight="1" spans="1:31">
      <c r="A86" s="16"/>
      <c r="B86" s="16"/>
      <c r="C86" s="12" t="s">
        <v>23</v>
      </c>
      <c r="D86" s="52" t="str">
        <f>CONCATENATE(1," : ",ROUND(14112/42,0))</f>
        <v>1 : 336</v>
      </c>
      <c r="E86" s="52" t="str">
        <f>CONCATENATE(1," : ",ROUND(10305/22,0))</f>
        <v>1 : 468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3"/>
      <c r="AD86" s="13"/>
      <c r="AE86" s="13"/>
    </row>
    <row r="87" customHeight="1" spans="1:31">
      <c r="A87" s="16"/>
      <c r="B87" s="16"/>
      <c r="C87" s="12" t="s">
        <v>24</v>
      </c>
      <c r="D87" s="52" t="str">
        <f>CONCATENATE(1," : ",ROUND(10718/31,0))</f>
        <v>1 : 346</v>
      </c>
      <c r="E87" s="52" t="str">
        <f>CONCATENATE(1," : ",ROUND(2674/13,0))</f>
        <v>1 : 206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3"/>
      <c r="AD87" s="13"/>
      <c r="AE87" s="13"/>
    </row>
    <row r="88" customHeight="1" spans="1:31">
      <c r="A88" s="16"/>
      <c r="B88" s="16"/>
      <c r="C88" s="12" t="s">
        <v>25</v>
      </c>
      <c r="D88" s="52" t="str">
        <f>CONCATENATE(1," : ",ROUND(13756/41,0))</f>
        <v>1 : 336</v>
      </c>
      <c r="E88" s="52" t="str">
        <f>CONCATENATE(1," : ",ROUND(4113/16,0))</f>
        <v>1 : 257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/>
      <c r="AD88" s="13"/>
      <c r="AE88" s="13"/>
    </row>
    <row r="89" customHeight="1" spans="1:31">
      <c r="A89" s="20"/>
      <c r="B89" s="20"/>
      <c r="C89" s="12" t="s">
        <v>26</v>
      </c>
      <c r="D89" s="52" t="str">
        <f>CONCATENATE(1," : ",ROUND(17676/48,0))</f>
        <v>1 : 368</v>
      </c>
      <c r="E89" s="52" t="str">
        <f>CONCATENATE(1," : ",ROUND(7331/21,0))</f>
        <v>1 : 349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3"/>
      <c r="AD89" s="13"/>
      <c r="AE89" s="13"/>
    </row>
    <row r="90" customHeight="1" spans="1:3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/>
      <c r="AD90" s="13"/>
      <c r="AE90" s="13"/>
    </row>
    <row r="91" customHeight="1" spans="1:31">
      <c r="A91" s="14">
        <v>13</v>
      </c>
      <c r="B91" s="14" t="s">
        <v>11</v>
      </c>
      <c r="C91" s="27" t="s">
        <v>145</v>
      </c>
      <c r="D91" s="28"/>
      <c r="E91" s="28"/>
      <c r="F91" s="28"/>
      <c r="G91" s="28"/>
      <c r="H91" s="28"/>
      <c r="I91" s="28"/>
      <c r="J91" s="28"/>
      <c r="K91" s="28"/>
      <c r="L91" s="2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3"/>
      <c r="AD91" s="13"/>
      <c r="AE91" s="13"/>
    </row>
    <row r="92" customHeight="1" spans="1:31">
      <c r="A92" s="16"/>
      <c r="B92" s="16"/>
      <c r="C92" s="54" t="s">
        <v>0</v>
      </c>
      <c r="D92" s="54" t="s">
        <v>30</v>
      </c>
      <c r="E92" s="54">
        <v>2015</v>
      </c>
      <c r="F92" s="54">
        <v>2016</v>
      </c>
      <c r="G92" s="54">
        <v>2017</v>
      </c>
      <c r="H92" s="54">
        <v>2018</v>
      </c>
      <c r="I92" s="54">
        <v>2019</v>
      </c>
      <c r="J92" s="54">
        <v>2020</v>
      </c>
      <c r="K92" s="54">
        <v>2021</v>
      </c>
      <c r="L92" s="54">
        <v>2022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3"/>
      <c r="AD92" s="13"/>
      <c r="AE92" s="13"/>
    </row>
    <row r="93" customHeight="1" spans="1:31">
      <c r="A93" s="20"/>
      <c r="B93" s="20"/>
      <c r="C93" s="42">
        <v>1</v>
      </c>
      <c r="D93" s="42" t="s">
        <v>146</v>
      </c>
      <c r="E93" s="42">
        <v>85</v>
      </c>
      <c r="F93" s="42" t="s">
        <v>147</v>
      </c>
      <c r="G93" s="42">
        <v>85</v>
      </c>
      <c r="H93" s="42" t="s">
        <v>148</v>
      </c>
      <c r="I93" s="42">
        <v>88</v>
      </c>
      <c r="J93" s="42">
        <v>87</v>
      </c>
      <c r="K93" s="57">
        <f>(7619/8802)*100</f>
        <v>86.5598727561918</v>
      </c>
      <c r="L93" s="57">
        <f>(7043/8817)*100</f>
        <v>79.8797777021663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13"/>
      <c r="AE93" s="13"/>
    </row>
    <row r="94" customHeight="1" spans="1:31">
      <c r="A94" s="5"/>
      <c r="B94" s="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13"/>
      <c r="AE94" s="13"/>
    </row>
    <row r="95" customHeight="1" spans="1:3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3"/>
      <c r="AD95" s="13"/>
      <c r="AE95" s="13"/>
    </row>
    <row r="96" customHeight="1" spans="1:3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13"/>
      <c r="AE96" s="13"/>
    </row>
    <row r="97" customHeight="1" spans="1:3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13"/>
      <c r="AD97" s="13"/>
      <c r="AE97" s="13"/>
    </row>
    <row r="98" customHeight="1" spans="1:3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13"/>
      <c r="AD98" s="13"/>
      <c r="AE98" s="13"/>
    </row>
    <row r="99" customHeight="1" spans="1:3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3"/>
      <c r="AD99" s="13"/>
      <c r="AE99" s="13"/>
    </row>
    <row r="100" customHeight="1" spans="1:3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3"/>
      <c r="AD100" s="13"/>
      <c r="AE100" s="13"/>
    </row>
    <row r="101" customHeight="1" spans="1:3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13"/>
      <c r="AE101" s="13"/>
    </row>
    <row r="102" customHeight="1" spans="1:3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13"/>
      <c r="AE102" s="13"/>
    </row>
    <row r="103" customHeight="1" spans="1:3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13"/>
      <c r="AD103" s="13"/>
      <c r="AE103" s="13"/>
    </row>
    <row r="104" customHeight="1" spans="1:3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13"/>
      <c r="AD104" s="13"/>
      <c r="AE104" s="13"/>
    </row>
    <row r="105" customHeight="1" spans="1:3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13"/>
      <c r="AD105" s="13"/>
      <c r="AE105" s="13"/>
    </row>
    <row r="106" customHeight="1" spans="1:3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13"/>
      <c r="AE106" s="13"/>
    </row>
    <row r="107" customHeight="1" spans="1:3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3"/>
      <c r="AD107" s="13"/>
      <c r="AE107" s="13"/>
    </row>
    <row r="108" customHeight="1" spans="1:3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3"/>
      <c r="AD108" s="13"/>
      <c r="AE108" s="13"/>
    </row>
    <row r="109" customHeight="1" spans="1:3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13"/>
      <c r="AE109" s="13"/>
    </row>
    <row r="110" customHeight="1" spans="1:3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13"/>
      <c r="AE110" s="13"/>
    </row>
    <row r="111" customHeight="1" spans="1:3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13"/>
      <c r="AD111" s="13"/>
      <c r="AE111" s="13"/>
    </row>
    <row r="112" customHeight="1" spans="1:3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13"/>
      <c r="AD112" s="13"/>
      <c r="AE112" s="13"/>
    </row>
    <row r="113" customHeight="1" spans="1:3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13"/>
      <c r="AE113" s="13"/>
    </row>
    <row r="114" customHeight="1" spans="1:3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13"/>
      <c r="AD114" s="13"/>
      <c r="AE114" s="13"/>
    </row>
    <row r="115" customHeight="1" spans="1:3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13"/>
      <c r="AD115" s="13"/>
      <c r="AE115" s="13"/>
    </row>
    <row r="116" customHeight="1" spans="1:3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13"/>
      <c r="AD116" s="13"/>
      <c r="AE116" s="13"/>
    </row>
    <row r="117" customHeight="1" spans="1:3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13"/>
      <c r="AD117" s="13"/>
      <c r="AE117" s="13"/>
    </row>
    <row r="118" customHeight="1" spans="1:3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13"/>
      <c r="AD118" s="13"/>
      <c r="AE118" s="13"/>
    </row>
    <row r="119" customHeight="1" spans="1:3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13"/>
      <c r="AD119" s="13"/>
      <c r="AE119" s="13"/>
    </row>
    <row r="120" customHeight="1" spans="1:3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13"/>
      <c r="AD120" s="13"/>
      <c r="AE120" s="13"/>
    </row>
    <row r="121" customHeight="1" spans="1:3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13"/>
      <c r="AD121" s="13"/>
      <c r="AE121" s="13"/>
    </row>
    <row r="122" customHeight="1" spans="1:3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13"/>
      <c r="AD122" s="13"/>
      <c r="AE122" s="13"/>
    </row>
    <row r="123" customHeight="1" spans="1:3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13"/>
      <c r="AD123" s="13"/>
      <c r="AE123" s="13"/>
    </row>
    <row r="124" customHeight="1" spans="1:3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13"/>
      <c r="AD124" s="13"/>
      <c r="AE124" s="13"/>
    </row>
    <row r="125" customHeight="1" spans="1:3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13"/>
      <c r="AD125" s="13"/>
      <c r="AE125" s="13"/>
    </row>
    <row r="126" customHeight="1" spans="1:3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13"/>
      <c r="AD126" s="13"/>
      <c r="AE126" s="13"/>
    </row>
    <row r="127" customHeight="1" spans="1:3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13"/>
      <c r="AD127" s="13"/>
      <c r="AE127" s="13"/>
    </row>
    <row r="128" customHeight="1" spans="1:3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13"/>
      <c r="AD128" s="13"/>
      <c r="AE128" s="13"/>
    </row>
    <row r="129" customHeight="1" spans="1:3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13"/>
      <c r="AD129" s="13"/>
      <c r="AE129" s="13"/>
    </row>
    <row r="130" customHeight="1" spans="1:3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13"/>
      <c r="AD130" s="13"/>
      <c r="AE130" s="13"/>
    </row>
    <row r="131" customHeight="1" spans="1: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13"/>
      <c r="AD131" s="13"/>
      <c r="AE131" s="13"/>
    </row>
    <row r="132" customHeight="1" spans="1:3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13"/>
      <c r="AD132" s="13"/>
      <c r="AE132" s="13"/>
    </row>
    <row r="133" customHeight="1" spans="1:3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13"/>
      <c r="AD133" s="13"/>
      <c r="AE133" s="13"/>
    </row>
    <row r="134" customHeight="1" spans="1:3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13"/>
      <c r="AD134" s="13"/>
      <c r="AE134" s="13"/>
    </row>
    <row r="135" customHeight="1" spans="1:3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13"/>
      <c r="AD135" s="13"/>
      <c r="AE135" s="13"/>
    </row>
    <row r="136" customHeight="1" spans="1:3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13"/>
      <c r="AD136" s="13"/>
      <c r="AE136" s="13"/>
    </row>
    <row r="137" customHeight="1" spans="1:3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13"/>
      <c r="AD137" s="13"/>
      <c r="AE137" s="13"/>
    </row>
    <row r="138" customHeight="1" spans="1:3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13"/>
      <c r="AD138" s="13"/>
      <c r="AE138" s="13"/>
    </row>
    <row r="139" customHeight="1" spans="1:3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13"/>
      <c r="AD139" s="13"/>
      <c r="AE139" s="13"/>
    </row>
    <row r="140" customHeight="1" spans="1:3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13"/>
      <c r="AD140" s="13"/>
      <c r="AE140" s="13"/>
    </row>
    <row r="141" customHeight="1" spans="1:3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13"/>
      <c r="AD141" s="13"/>
      <c r="AE141" s="13"/>
    </row>
    <row r="142" customHeight="1" spans="1:3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13"/>
      <c r="AD142" s="13"/>
      <c r="AE142" s="13"/>
    </row>
    <row r="143" customHeight="1" spans="1:3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13"/>
      <c r="AD143" s="13"/>
      <c r="AE143" s="13"/>
    </row>
    <row r="144" customHeight="1" spans="1:3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13"/>
      <c r="AD144" s="13"/>
      <c r="AE144" s="13"/>
    </row>
    <row r="145" customHeight="1" spans="1:3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13"/>
      <c r="AD145" s="13"/>
      <c r="AE145" s="13"/>
    </row>
    <row r="146" customHeight="1" spans="1:3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13"/>
      <c r="AD146" s="13"/>
      <c r="AE146" s="13"/>
    </row>
    <row r="147" customHeight="1" spans="1:3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13"/>
      <c r="AD147" s="13"/>
      <c r="AE147" s="13"/>
    </row>
    <row r="148" customHeight="1" spans="1:3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13"/>
      <c r="AD148" s="13"/>
      <c r="AE148" s="13"/>
    </row>
    <row r="149" customHeight="1" spans="1:3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13"/>
      <c r="AD149" s="13"/>
      <c r="AE149" s="13"/>
    </row>
    <row r="150" customHeight="1" spans="1:3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13"/>
      <c r="AD150" s="13"/>
      <c r="AE150" s="13"/>
    </row>
    <row r="151" customHeight="1" spans="1:3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13"/>
      <c r="AD151" s="13"/>
      <c r="AE151" s="13"/>
    </row>
    <row r="152" customHeight="1" spans="1:3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13"/>
      <c r="AD152" s="13"/>
      <c r="AE152" s="13"/>
    </row>
    <row r="153" customHeight="1" spans="1:3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13"/>
      <c r="AD153" s="13"/>
      <c r="AE153" s="13"/>
    </row>
    <row r="154" customHeight="1" spans="1:3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13"/>
      <c r="AD154" s="13"/>
      <c r="AE154" s="13"/>
    </row>
    <row r="155" customHeight="1" spans="1:3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13"/>
      <c r="AD155" s="13"/>
      <c r="AE155" s="13"/>
    </row>
    <row r="156" customHeight="1" spans="1:3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13"/>
      <c r="AD156" s="13"/>
      <c r="AE156" s="13"/>
    </row>
    <row r="157" customHeight="1" spans="1:3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13"/>
      <c r="AD157" s="13"/>
      <c r="AE157" s="13"/>
    </row>
    <row r="158" customHeight="1" spans="1:3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13"/>
      <c r="AD158" s="13"/>
      <c r="AE158" s="13"/>
    </row>
    <row r="159" customHeight="1" spans="1:3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13"/>
      <c r="AD159" s="13"/>
      <c r="AE159" s="13"/>
    </row>
    <row r="160" customHeight="1" spans="1:3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13"/>
      <c r="AD160" s="13"/>
      <c r="AE160" s="13"/>
    </row>
    <row r="161" customHeight="1" spans="1:3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13"/>
      <c r="AD161" s="13"/>
      <c r="AE161" s="13"/>
    </row>
    <row r="162" customHeight="1" spans="1:3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13"/>
      <c r="AD162" s="13"/>
      <c r="AE162" s="13"/>
    </row>
    <row r="163" customHeight="1" spans="1:3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13"/>
      <c r="AD163" s="13"/>
      <c r="AE163" s="13"/>
    </row>
    <row r="164" customHeight="1" spans="1:3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13"/>
      <c r="AD164" s="13"/>
      <c r="AE164" s="13"/>
    </row>
    <row r="165" customHeight="1" spans="1:3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13"/>
      <c r="AD165" s="13"/>
      <c r="AE165" s="13"/>
    </row>
    <row r="166" customHeight="1" spans="1:3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13"/>
      <c r="AD166" s="13"/>
      <c r="AE166" s="13"/>
    </row>
    <row r="167" customHeight="1" spans="1:3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13"/>
      <c r="AD167" s="13"/>
      <c r="AE167" s="13"/>
    </row>
    <row r="168" customHeight="1" spans="1:3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13"/>
      <c r="AD168" s="13"/>
      <c r="AE168" s="13"/>
    </row>
    <row r="169" customHeight="1" spans="1:3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13"/>
      <c r="AD169" s="13"/>
      <c r="AE169" s="13"/>
    </row>
    <row r="170" customHeight="1" spans="1:3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13"/>
      <c r="AD170" s="13"/>
      <c r="AE170" s="13"/>
    </row>
    <row r="171" customHeight="1" spans="1:3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13"/>
      <c r="AD171" s="13"/>
      <c r="AE171" s="13"/>
    </row>
    <row r="172" customHeight="1" spans="1:3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13"/>
      <c r="AD172" s="13"/>
      <c r="AE172" s="13"/>
    </row>
    <row r="173" customHeight="1" spans="1:3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13"/>
      <c r="AD173" s="13"/>
      <c r="AE173" s="13"/>
    </row>
    <row r="174" customHeight="1" spans="1:3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13"/>
      <c r="AD174" s="13"/>
      <c r="AE174" s="13"/>
    </row>
    <row r="175" customHeight="1" spans="1:3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13"/>
      <c r="AD175" s="13"/>
      <c r="AE175" s="13"/>
    </row>
    <row r="176" customHeight="1" spans="1:3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13"/>
      <c r="AD176" s="13"/>
      <c r="AE176" s="13"/>
    </row>
    <row r="177" customHeight="1" spans="1:3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13"/>
      <c r="AD177" s="13"/>
      <c r="AE177" s="13"/>
    </row>
    <row r="178" customHeight="1" spans="1:3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13"/>
      <c r="AD178" s="13"/>
      <c r="AE178" s="13"/>
    </row>
    <row r="179" customHeight="1" spans="1:3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13"/>
      <c r="AD179" s="13"/>
      <c r="AE179" s="13"/>
    </row>
    <row r="180" customHeight="1" spans="1:3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13"/>
      <c r="AD180" s="13"/>
      <c r="AE180" s="13"/>
    </row>
    <row r="181" customHeight="1" spans="1:3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13"/>
      <c r="AD181" s="13"/>
      <c r="AE181" s="13"/>
    </row>
    <row r="182" customHeight="1" spans="1:3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13"/>
      <c r="AD182" s="13"/>
      <c r="AE182" s="13"/>
    </row>
    <row r="183" customHeight="1" spans="1:3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13"/>
      <c r="AD183" s="13"/>
      <c r="AE183" s="13"/>
    </row>
    <row r="184" customHeight="1" spans="1:3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13"/>
      <c r="AD184" s="13"/>
      <c r="AE184" s="13"/>
    </row>
    <row r="185" customHeight="1" spans="1:3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13"/>
      <c r="AD185" s="13"/>
      <c r="AE185" s="13"/>
    </row>
    <row r="186" customHeight="1" spans="1:3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13"/>
      <c r="AD186" s="13"/>
      <c r="AE186" s="13"/>
    </row>
    <row r="187" customHeight="1" spans="1:3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13"/>
      <c r="AD187" s="13"/>
      <c r="AE187" s="13"/>
    </row>
    <row r="188" customHeight="1" spans="1:3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13"/>
      <c r="AD188" s="13"/>
      <c r="AE188" s="13"/>
    </row>
    <row r="189" customHeight="1" spans="1:3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13"/>
      <c r="AD189" s="13"/>
      <c r="AE189" s="13"/>
    </row>
    <row r="190" customHeight="1" spans="1:3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13"/>
      <c r="AD190" s="13"/>
      <c r="AE190" s="13"/>
    </row>
    <row r="191" customHeight="1" spans="1:3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13"/>
      <c r="AD191" s="13"/>
      <c r="AE191" s="13"/>
    </row>
    <row r="192" customHeight="1" spans="1:3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13"/>
      <c r="AD192" s="13"/>
      <c r="AE192" s="13"/>
    </row>
    <row r="193" customHeight="1" spans="1:3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13"/>
      <c r="AD193" s="13"/>
      <c r="AE193" s="13"/>
    </row>
    <row r="194" customHeight="1" spans="1:3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13"/>
      <c r="AD194" s="13"/>
      <c r="AE194" s="13"/>
    </row>
    <row r="195" customHeight="1" spans="1:3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13"/>
      <c r="AD195" s="13"/>
      <c r="AE195" s="13"/>
    </row>
    <row r="196" customHeight="1" spans="1:3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13"/>
      <c r="AD196" s="13"/>
      <c r="AE196" s="13"/>
    </row>
    <row r="197" customHeight="1" spans="1:3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13"/>
      <c r="AD197" s="13"/>
      <c r="AE197" s="13"/>
    </row>
    <row r="198" customHeight="1" spans="1:3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13"/>
      <c r="AD198" s="13"/>
      <c r="AE198" s="13"/>
    </row>
    <row r="199" customHeight="1" spans="1:3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13"/>
      <c r="AD199" s="13"/>
      <c r="AE199" s="13"/>
    </row>
    <row r="200" customHeight="1" spans="1:3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13"/>
      <c r="AD200" s="13"/>
      <c r="AE200" s="13"/>
    </row>
    <row r="201" customHeight="1" spans="1:3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13"/>
      <c r="AD201" s="13"/>
      <c r="AE201" s="13"/>
    </row>
    <row r="202" customHeight="1" spans="1:3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13"/>
      <c r="AD202" s="13"/>
      <c r="AE202" s="13"/>
    </row>
    <row r="203" customHeight="1" spans="1:3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13"/>
      <c r="AD203" s="13"/>
      <c r="AE203" s="13"/>
    </row>
    <row r="204" customHeight="1" spans="1:3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13"/>
      <c r="AD204" s="13"/>
      <c r="AE204" s="13"/>
    </row>
    <row r="205" customHeight="1" spans="1:3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13"/>
      <c r="AD205" s="13"/>
      <c r="AE205" s="13"/>
    </row>
    <row r="206" customHeight="1" spans="1:3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13"/>
      <c r="AD206" s="13"/>
      <c r="AE206" s="13"/>
    </row>
    <row r="207" customHeight="1" spans="1:3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13"/>
      <c r="AD207" s="13"/>
      <c r="AE207" s="13"/>
    </row>
    <row r="208" customHeight="1" spans="1:3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13"/>
      <c r="AD208" s="13"/>
      <c r="AE208" s="13"/>
    </row>
    <row r="209" customHeight="1" spans="1:3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13"/>
      <c r="AD209" s="13"/>
      <c r="AE209" s="13"/>
    </row>
    <row r="210" customHeight="1" spans="1:3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13"/>
      <c r="AD210" s="13"/>
      <c r="AE210" s="13"/>
    </row>
    <row r="211" customHeight="1" spans="1:3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13"/>
      <c r="AD211" s="13"/>
      <c r="AE211" s="13"/>
    </row>
    <row r="212" customHeight="1" spans="1:3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13"/>
      <c r="AD212" s="13"/>
      <c r="AE212" s="13"/>
    </row>
    <row r="213" customHeight="1" spans="1:3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13"/>
      <c r="AD213" s="13"/>
      <c r="AE213" s="13"/>
    </row>
    <row r="214" customHeight="1" spans="1:3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13"/>
      <c r="AD214" s="13"/>
      <c r="AE214" s="13"/>
    </row>
    <row r="215" customHeight="1" spans="1:3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13"/>
      <c r="AD215" s="13"/>
      <c r="AE215" s="13"/>
    </row>
    <row r="216" customHeight="1" spans="1:3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13"/>
      <c r="AD216" s="13"/>
      <c r="AE216" s="13"/>
    </row>
    <row r="217" customHeight="1" spans="1:3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13"/>
      <c r="AD217" s="13"/>
      <c r="AE217" s="13"/>
    </row>
    <row r="218" customHeight="1" spans="1:3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13"/>
      <c r="AD218" s="13"/>
      <c r="AE218" s="13"/>
    </row>
    <row r="219" customHeight="1" spans="1:3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13"/>
      <c r="AD219" s="13"/>
      <c r="AE219" s="13"/>
    </row>
    <row r="220" customHeight="1" spans="1:3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13"/>
      <c r="AD220" s="13"/>
      <c r="AE220" s="13"/>
    </row>
    <row r="221" customHeight="1" spans="1:3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13"/>
      <c r="AD221" s="13"/>
      <c r="AE221" s="13"/>
    </row>
    <row r="222" customHeight="1" spans="1:3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13"/>
      <c r="AD222" s="13"/>
      <c r="AE222" s="13"/>
    </row>
    <row r="223" customHeight="1" spans="1:3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13"/>
      <c r="AD223" s="13"/>
      <c r="AE223" s="13"/>
    </row>
    <row r="224" customHeight="1" spans="1:3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13"/>
      <c r="AD224" s="13"/>
      <c r="AE224" s="13"/>
    </row>
    <row r="225" customHeight="1" spans="1:3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13"/>
      <c r="AD225" s="13"/>
      <c r="AE225" s="13"/>
    </row>
    <row r="226" customHeight="1" spans="1:3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13"/>
      <c r="AD226" s="13"/>
      <c r="AE226" s="13"/>
    </row>
    <row r="227" customHeight="1" spans="1:3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13"/>
      <c r="AD227" s="13"/>
      <c r="AE227" s="13"/>
    </row>
    <row r="228" customHeight="1" spans="1:3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13"/>
      <c r="AD228" s="13"/>
      <c r="AE228" s="13"/>
    </row>
    <row r="229" customHeight="1" spans="1:3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13"/>
      <c r="AD229" s="13"/>
      <c r="AE229" s="13"/>
    </row>
    <row r="230" customHeight="1" spans="1:3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13"/>
      <c r="AD230" s="13"/>
      <c r="AE230" s="13"/>
    </row>
    <row r="231" customHeight="1" spans="1: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13"/>
      <c r="AD231" s="13"/>
      <c r="AE231" s="13"/>
    </row>
    <row r="232" customHeight="1" spans="1:3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13"/>
      <c r="AD232" s="13"/>
      <c r="AE232" s="13"/>
    </row>
    <row r="233" customHeight="1" spans="1:3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13"/>
      <c r="AD233" s="13"/>
      <c r="AE233" s="13"/>
    </row>
    <row r="234" customHeight="1" spans="1:3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13"/>
      <c r="AD234" s="13"/>
      <c r="AE234" s="13"/>
    </row>
    <row r="235" customHeight="1" spans="1:3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13"/>
      <c r="AD235" s="13"/>
      <c r="AE235" s="13"/>
    </row>
    <row r="236" customHeight="1" spans="1:3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13"/>
      <c r="AD236" s="13"/>
      <c r="AE236" s="13"/>
    </row>
    <row r="237" customHeight="1" spans="1:3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13"/>
      <c r="AD237" s="13"/>
      <c r="AE237" s="13"/>
    </row>
    <row r="238" customHeight="1" spans="1:3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13"/>
      <c r="AD238" s="13"/>
      <c r="AE238" s="13"/>
    </row>
    <row r="239" customHeight="1" spans="1:3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13"/>
      <c r="AD239" s="13"/>
      <c r="AE239" s="13"/>
    </row>
    <row r="240" customHeight="1" spans="1:3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13"/>
      <c r="AD240" s="13"/>
      <c r="AE240" s="13"/>
    </row>
    <row r="241" customHeight="1" spans="1:3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13"/>
      <c r="AD241" s="13"/>
      <c r="AE241" s="13"/>
    </row>
    <row r="242" customHeight="1" spans="1:3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13"/>
      <c r="AD242" s="13"/>
      <c r="AE242" s="13"/>
    </row>
    <row r="243" customHeight="1" spans="1:3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13"/>
      <c r="AD243" s="13"/>
      <c r="AE243" s="13"/>
    </row>
    <row r="244" customHeight="1" spans="1:3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13"/>
      <c r="AD244" s="13"/>
      <c r="AE244" s="13"/>
    </row>
    <row r="245" customHeight="1" spans="1:3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13"/>
      <c r="AD245" s="13"/>
      <c r="AE245" s="13"/>
    </row>
    <row r="246" customHeight="1" spans="1:3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13"/>
      <c r="AD246" s="13"/>
      <c r="AE246" s="13"/>
    </row>
    <row r="247" customHeight="1" spans="1:3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13"/>
      <c r="AD247" s="13"/>
      <c r="AE247" s="13"/>
    </row>
    <row r="248" customHeight="1" spans="1:3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13"/>
      <c r="AD248" s="13"/>
      <c r="AE248" s="13"/>
    </row>
    <row r="249" customHeight="1" spans="1:3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13"/>
      <c r="AD249" s="13"/>
      <c r="AE249" s="13"/>
    </row>
    <row r="250" customHeight="1" spans="1:3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13"/>
      <c r="AD250" s="13"/>
      <c r="AE250" s="13"/>
    </row>
    <row r="251" customHeight="1" spans="1:3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13"/>
      <c r="AD251" s="13"/>
      <c r="AE251" s="13"/>
    </row>
    <row r="252" customHeight="1" spans="1:3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13"/>
      <c r="AD252" s="13"/>
      <c r="AE252" s="13"/>
    </row>
    <row r="253" customHeight="1" spans="1:3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13"/>
      <c r="AD253" s="13"/>
      <c r="AE253" s="13"/>
    </row>
    <row r="254" customHeight="1" spans="1:3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13"/>
      <c r="AD254" s="13"/>
      <c r="AE254" s="13"/>
    </row>
    <row r="255" customHeight="1" spans="1:3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13"/>
      <c r="AD255" s="13"/>
      <c r="AE255" s="13"/>
    </row>
    <row r="256" customHeight="1" spans="1:3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13"/>
      <c r="AD256" s="13"/>
      <c r="AE256" s="13"/>
    </row>
    <row r="257" customHeight="1" spans="1:3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13"/>
      <c r="AD257" s="13"/>
      <c r="AE257" s="13"/>
    </row>
    <row r="258" customHeight="1" spans="1:3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13"/>
      <c r="AD258" s="13"/>
      <c r="AE258" s="13"/>
    </row>
    <row r="259" customHeight="1" spans="1:3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13"/>
      <c r="AD259" s="13"/>
      <c r="AE259" s="13"/>
    </row>
    <row r="260" customHeight="1" spans="1:3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13"/>
      <c r="AD260" s="13"/>
      <c r="AE260" s="13"/>
    </row>
    <row r="261" customHeight="1" spans="1:3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13"/>
      <c r="AD261" s="13"/>
      <c r="AE261" s="13"/>
    </row>
    <row r="262" customHeight="1" spans="1:3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13"/>
      <c r="AD262" s="13"/>
      <c r="AE262" s="13"/>
    </row>
    <row r="263" customHeight="1" spans="1:3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13"/>
      <c r="AD263" s="13"/>
      <c r="AE263" s="13"/>
    </row>
    <row r="264" customHeight="1" spans="1:3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13"/>
      <c r="AD264" s="13"/>
      <c r="AE264" s="13"/>
    </row>
    <row r="265" customHeight="1" spans="1:3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13"/>
      <c r="AD265" s="13"/>
      <c r="AE265" s="13"/>
    </row>
    <row r="266" customHeight="1" spans="1:3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13"/>
      <c r="AD266" s="13"/>
      <c r="AE266" s="13"/>
    </row>
    <row r="267" customHeight="1" spans="1:3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13"/>
      <c r="AD267" s="13"/>
      <c r="AE267" s="13"/>
    </row>
    <row r="268" customHeight="1" spans="1:3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13"/>
      <c r="AD268" s="13"/>
      <c r="AE268" s="13"/>
    </row>
    <row r="269" customHeight="1" spans="1:3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13"/>
      <c r="AD269" s="13"/>
      <c r="AE269" s="13"/>
    </row>
    <row r="270" customHeight="1" spans="1:3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13"/>
      <c r="AD270" s="13"/>
      <c r="AE270" s="13"/>
    </row>
    <row r="271" customHeight="1" spans="1:3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13"/>
      <c r="AD271" s="13"/>
      <c r="AE271" s="13"/>
    </row>
    <row r="272" customHeight="1" spans="1:3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13"/>
      <c r="AD272" s="13"/>
      <c r="AE272" s="13"/>
    </row>
    <row r="273" customHeight="1" spans="1:3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13"/>
      <c r="AD273" s="13"/>
      <c r="AE273" s="13"/>
    </row>
    <row r="274" customHeight="1" spans="1:3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13"/>
      <c r="AD274" s="13"/>
      <c r="AE274" s="13"/>
    </row>
    <row r="275" customHeight="1" spans="1:3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13"/>
      <c r="AD275" s="13"/>
      <c r="AE275" s="13"/>
    </row>
    <row r="276" customHeight="1" spans="1:3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13"/>
      <c r="AD276" s="13"/>
      <c r="AE276" s="13"/>
    </row>
    <row r="277" customHeight="1" spans="1:3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13"/>
      <c r="AD277" s="13"/>
      <c r="AE277" s="13"/>
    </row>
    <row r="278" customHeight="1" spans="1:3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13"/>
      <c r="AD278" s="13"/>
      <c r="AE278" s="13"/>
    </row>
    <row r="279" customHeight="1" spans="1:3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13"/>
      <c r="AD279" s="13"/>
      <c r="AE279" s="13"/>
    </row>
    <row r="280" customHeight="1" spans="1:3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13"/>
      <c r="AD280" s="13"/>
      <c r="AE280" s="13"/>
    </row>
    <row r="281" customHeight="1" spans="1:3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13"/>
      <c r="AD281" s="13"/>
      <c r="AE281" s="13"/>
    </row>
    <row r="282" customHeight="1" spans="1:3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13"/>
      <c r="AD282" s="13"/>
      <c r="AE282" s="13"/>
    </row>
    <row r="283" customHeight="1" spans="1:3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13"/>
      <c r="AD283" s="13"/>
      <c r="AE283" s="13"/>
    </row>
    <row r="284" customHeight="1" spans="1:3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13"/>
      <c r="AD284" s="13"/>
      <c r="AE284" s="13"/>
    </row>
    <row r="285" customHeight="1" spans="1:3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13"/>
      <c r="AD285" s="13"/>
      <c r="AE285" s="13"/>
    </row>
    <row r="286" customHeight="1" spans="1:3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13"/>
      <c r="AD286" s="13"/>
      <c r="AE286" s="13"/>
    </row>
    <row r="287" customHeight="1" spans="1:3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13"/>
      <c r="AD287" s="13"/>
      <c r="AE287" s="13"/>
    </row>
    <row r="288" customHeight="1" spans="1:3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13"/>
      <c r="AD288" s="13"/>
      <c r="AE288" s="13"/>
    </row>
    <row r="289" customHeight="1" spans="1:3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13"/>
      <c r="AD289" s="13"/>
      <c r="AE289" s="13"/>
    </row>
    <row r="290" customHeight="1" spans="1:3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13"/>
      <c r="AD290" s="13"/>
      <c r="AE290" s="13"/>
    </row>
    <row r="291" customHeight="1" spans="1:3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13"/>
      <c r="AD291" s="13"/>
      <c r="AE291" s="13"/>
    </row>
    <row r="292" customHeight="1" spans="1:3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13"/>
      <c r="AD292" s="13"/>
      <c r="AE292" s="13"/>
    </row>
    <row r="293" customHeight="1" spans="1:3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13"/>
      <c r="AD293" s="13"/>
      <c r="AE293" s="13"/>
    </row>
    <row r="294" customHeight="1" spans="1:3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customHeight="1" spans="1:3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customHeight="1" spans="1:3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customHeight="1" spans="1:3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customHeight="1" spans="1:3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customHeight="1" spans="1:3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customHeight="1" spans="1:3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customHeight="1" spans="1:3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customHeight="1" spans="1:3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customHeight="1" spans="1:3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customHeight="1" spans="1:3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customHeight="1" spans="1:3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customHeight="1" spans="1:3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customHeight="1" spans="1:3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customHeight="1" spans="1:3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customHeight="1" spans="1:3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customHeight="1" spans="1:3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customHeight="1" spans="1:3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customHeight="1" spans="1:3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customHeight="1" spans="1:3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customHeight="1" spans="1:3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customHeight="1" spans="1:3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customHeight="1" spans="1:3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customHeight="1" spans="1:3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customHeight="1" spans="1:3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customHeight="1" spans="1:3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customHeight="1" spans="1:3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customHeight="1" spans="1:3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customHeight="1" spans="1:3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customHeight="1" spans="1:3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customHeight="1" spans="1:3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customHeight="1" spans="1:3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customHeight="1" spans="1:3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customHeight="1" spans="1:3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customHeight="1" spans="1:3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customHeight="1" spans="1:3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customHeight="1" spans="1:3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customHeight="1" spans="1: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customHeight="1" spans="1:3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customHeight="1" spans="1:3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customHeight="1" spans="1:3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customHeight="1" spans="1:3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customHeight="1" spans="1:3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customHeight="1" spans="1:3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customHeight="1" spans="1:3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customHeight="1" spans="1:3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customHeight="1" spans="1:3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customHeight="1" spans="1:3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customHeight="1" spans="1:3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customHeight="1" spans="1:3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customHeight="1" spans="1:3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customHeight="1" spans="1:3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customHeight="1" spans="1:3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customHeight="1" spans="1:3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customHeight="1" spans="1:3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customHeight="1" spans="1:3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customHeight="1" spans="1:3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customHeight="1" spans="1:3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customHeight="1" spans="1:3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customHeight="1" spans="1:3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customHeight="1" spans="1:3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customHeight="1" spans="1:3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customHeight="1" spans="1:3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customHeight="1" spans="1:3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customHeight="1" spans="1:3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customHeight="1" spans="1:3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customHeight="1" spans="1:3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customHeight="1" spans="1:3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customHeight="1" spans="1:3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customHeight="1" spans="1:3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customHeight="1" spans="1:3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customHeight="1" spans="1:3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customHeight="1" spans="1:3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customHeight="1" spans="1:3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customHeight="1" spans="1:3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customHeight="1" spans="1:3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customHeight="1" spans="1:3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customHeight="1" spans="1:3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customHeight="1" spans="1:3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customHeight="1" spans="1:3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customHeight="1" spans="1:3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customHeight="1" spans="1:3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customHeight="1" spans="1:3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customHeight="1" spans="1:3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customHeight="1" spans="1:3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customHeight="1" spans="1:3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customHeight="1" spans="1:3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customHeight="1" spans="1:3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customHeight="1" spans="1:3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customHeight="1" spans="1:3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customHeight="1" spans="1:3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customHeight="1" spans="1:3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customHeight="1" spans="1:3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customHeight="1" spans="1:3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customHeight="1" spans="1:3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customHeight="1" spans="1:3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customHeight="1" spans="1:3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customHeight="1" spans="1:3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customHeight="1" spans="1:3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customHeight="1" spans="1:3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customHeight="1" spans="1:3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customHeight="1" spans="1:3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customHeight="1" spans="1:3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customHeight="1" spans="1:3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customHeight="1" spans="1:3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customHeight="1" spans="1:3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customHeight="1" spans="1:3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customHeight="1" spans="1:3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customHeight="1" spans="1:3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customHeight="1" spans="1:3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customHeight="1" spans="1:3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customHeight="1" spans="1:3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customHeight="1" spans="1:3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customHeight="1" spans="1:3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customHeight="1" spans="1:3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customHeight="1" spans="1:3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customHeight="1" spans="1:3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customHeight="1" spans="1:3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customHeight="1" spans="1:3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customHeight="1" spans="1:3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customHeight="1" spans="1:3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customHeight="1" spans="1:3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customHeight="1" spans="1:3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customHeight="1" spans="1:3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customHeight="1" spans="1:3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customHeight="1" spans="1:3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customHeight="1" spans="1:3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customHeight="1" spans="1:3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customHeight="1" spans="1:3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customHeight="1" spans="1:3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customHeight="1" spans="1:3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customHeight="1" spans="1:3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customHeight="1" spans="1:3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customHeight="1" spans="1:3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customHeight="1" spans="1:3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customHeight="1" spans="1:3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customHeight="1" spans="1:3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customHeight="1" spans="1: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customHeight="1" spans="1:3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customHeight="1" spans="1:3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customHeight="1" spans="1:3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customHeight="1" spans="1:3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customHeight="1" spans="1:3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customHeight="1" spans="1:3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customHeight="1" spans="1:3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customHeight="1" spans="1:3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customHeight="1" spans="1:3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customHeight="1" spans="1:3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customHeight="1" spans="1:3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customHeight="1" spans="1:3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customHeight="1" spans="1:3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customHeight="1" spans="1:3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customHeight="1" spans="1:3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customHeight="1" spans="1:3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customHeight="1" spans="1:3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customHeight="1" spans="1:3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customHeight="1" spans="1:3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customHeight="1" spans="1:3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customHeight="1" spans="1:3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customHeight="1" spans="1:3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customHeight="1" spans="1:3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customHeight="1" spans="1:3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customHeight="1" spans="1:3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customHeight="1" spans="1:3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customHeight="1" spans="1:3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customHeight="1" spans="1:3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customHeight="1" spans="1:3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customHeight="1" spans="1:3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customHeight="1" spans="1:3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customHeight="1" spans="1:3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customHeight="1" spans="1:3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customHeight="1" spans="1:3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customHeight="1" spans="1:3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customHeight="1" spans="1:3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customHeight="1" spans="1:3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customHeight="1" spans="1:3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customHeight="1" spans="1:3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customHeight="1" spans="1:3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customHeight="1" spans="1:3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customHeight="1" spans="1:3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customHeight="1" spans="1:3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customHeight="1" spans="1:3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customHeight="1" spans="1:3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customHeight="1" spans="1:3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customHeight="1" spans="1:3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customHeight="1" spans="1:3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customHeight="1" spans="1:3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customHeight="1" spans="1:3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customHeight="1" spans="1:3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customHeight="1" spans="1:3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customHeight="1" spans="1:3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customHeight="1" spans="1:3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customHeight="1" spans="1:3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customHeight="1" spans="1:3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customHeight="1" spans="1:3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customHeight="1" spans="1:3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customHeight="1" spans="1:3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customHeight="1" spans="1:3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customHeight="1" spans="1:3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customHeight="1" spans="1:3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customHeight="1" spans="1:3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customHeight="1" spans="1:3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customHeight="1" spans="1:3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customHeight="1" spans="1:3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customHeight="1" spans="1:3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customHeight="1" spans="1:3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customHeight="1" spans="1:3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customHeight="1" spans="1:3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customHeight="1" spans="1:3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customHeight="1" spans="1:3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customHeight="1" spans="1:3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customHeight="1" spans="1:3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customHeight="1" spans="1:3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customHeight="1" spans="1:3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customHeight="1" spans="1:3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customHeight="1" spans="1:3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customHeight="1" spans="1:3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customHeight="1" spans="1:3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customHeight="1" spans="1:3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customHeight="1" spans="1:3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customHeight="1" spans="1:3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customHeight="1" spans="1:3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customHeight="1" spans="1:3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customHeight="1" spans="1:3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customHeight="1" spans="1:3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customHeight="1" spans="1:3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customHeight="1" spans="1:3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customHeight="1" spans="1:3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customHeight="1" spans="1:3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customHeight="1" spans="1:3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customHeight="1" spans="1:3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customHeight="1" spans="1:3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customHeight="1" spans="1:3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customHeight="1" spans="1:3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customHeight="1" spans="1:3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customHeight="1" spans="1:3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customHeight="1" spans="1:3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customHeight="1" spans="1: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customHeight="1" spans="1:3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customHeight="1" spans="1:3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customHeight="1" spans="1:3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customHeight="1" spans="1:3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customHeight="1" spans="1:3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customHeight="1" spans="1:3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customHeight="1" spans="1:3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customHeight="1" spans="1:3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customHeight="1" spans="1:3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customHeight="1" spans="1:3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customHeight="1" spans="1:3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customHeight="1" spans="1:3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customHeight="1" spans="1:3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customHeight="1" spans="1:3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customHeight="1" spans="1:3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customHeight="1" spans="1:3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customHeight="1" spans="1:3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customHeight="1" spans="1:3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customHeight="1" spans="1:3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customHeight="1" spans="1:3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customHeight="1" spans="1:3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customHeight="1" spans="1:3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customHeight="1" spans="1:3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customHeight="1" spans="1:3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customHeight="1" spans="1:3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customHeight="1" spans="1:3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customHeight="1" spans="1:3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customHeight="1" spans="1:3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customHeight="1" spans="1:3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customHeight="1" spans="1:3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customHeight="1" spans="1:3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customHeight="1" spans="1:3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customHeight="1" spans="1:3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customHeight="1" spans="1:3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customHeight="1" spans="1:3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customHeight="1" spans="1:3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customHeight="1" spans="1:3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customHeight="1" spans="1:3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customHeight="1" spans="1:3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customHeight="1" spans="1:3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customHeight="1" spans="1:3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customHeight="1" spans="1:3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customHeight="1" spans="1:3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customHeight="1" spans="1:3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customHeight="1" spans="1:3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customHeight="1" spans="1:3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customHeight="1" spans="1:3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customHeight="1" spans="1:3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customHeight="1" spans="1:3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customHeight="1" spans="1:3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customHeight="1" spans="1:3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customHeight="1" spans="1:3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customHeight="1" spans="1:3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customHeight="1" spans="1:3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customHeight="1" spans="1:3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customHeight="1" spans="1:3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customHeight="1" spans="1:3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customHeight="1" spans="1:3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customHeight="1" spans="1:3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customHeight="1" spans="1:3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customHeight="1" spans="1:3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customHeight="1" spans="1:3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customHeight="1" spans="1:3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customHeight="1" spans="1:3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customHeight="1" spans="1:3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customHeight="1" spans="1:3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customHeight="1" spans="1:3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customHeight="1" spans="1:3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customHeight="1" spans="1:3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customHeight="1" spans="1:3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customHeight="1" spans="1:3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customHeight="1" spans="1:3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customHeight="1" spans="1:3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customHeight="1" spans="1:3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customHeight="1" spans="1:3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customHeight="1" spans="1:3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customHeight="1" spans="1:3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customHeight="1" spans="1:3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customHeight="1" spans="1:3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customHeight="1" spans="1:3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customHeight="1" spans="1:3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customHeight="1" spans="1:3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customHeight="1" spans="1:3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customHeight="1" spans="1:3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customHeight="1" spans="1:3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customHeight="1" spans="1:3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customHeight="1" spans="1:3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customHeight="1" spans="1:3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customHeight="1" spans="1:3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customHeight="1" spans="1:3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customHeight="1" spans="1:3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customHeight="1" spans="1:3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customHeight="1" spans="1:3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customHeight="1" spans="1:3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customHeight="1" spans="1:3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customHeight="1" spans="1:3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customHeight="1" spans="1:3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customHeight="1" spans="1:3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customHeight="1" spans="1:3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customHeight="1" spans="1: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customHeight="1" spans="1:3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customHeight="1" spans="1:3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customHeight="1" spans="1:3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customHeight="1" spans="1:3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customHeight="1" spans="1:3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customHeight="1" spans="1:3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customHeight="1" spans="1:3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customHeight="1" spans="1:3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customHeight="1" spans="1:3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customHeight="1" spans="1:3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customHeight="1" spans="1:3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customHeight="1" spans="1:3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customHeight="1" spans="1:3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customHeight="1" spans="1:3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customHeight="1" spans="1:3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customHeight="1" spans="1:3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customHeight="1" spans="1:3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customHeight="1" spans="1:3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customHeight="1" spans="1:3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customHeight="1" spans="1:3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customHeight="1" spans="1:3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customHeight="1" spans="1:3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customHeight="1" spans="1:3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customHeight="1" spans="1:3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customHeight="1" spans="1:3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customHeight="1" spans="1:3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customHeight="1" spans="1:3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customHeight="1" spans="1:3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customHeight="1" spans="1:3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customHeight="1" spans="1:3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customHeight="1" spans="1:3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customHeight="1" spans="1:3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customHeight="1" spans="1:3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customHeight="1" spans="1:3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customHeight="1" spans="1:3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customHeight="1" spans="1:3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customHeight="1" spans="1:3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customHeight="1" spans="1:3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customHeight="1" spans="1:3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customHeight="1" spans="1:3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customHeight="1" spans="1:3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customHeight="1" spans="1:3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customHeight="1" spans="1:3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customHeight="1" spans="1:3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customHeight="1" spans="1:3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customHeight="1" spans="1:3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customHeight="1" spans="1:3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customHeight="1" spans="1:3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customHeight="1" spans="1:3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customHeight="1" spans="1:3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customHeight="1" spans="1:3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customHeight="1" spans="1:3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customHeight="1" spans="1:3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customHeight="1" spans="1:3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customHeight="1" spans="1:3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customHeight="1" spans="1:3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customHeight="1" spans="1:3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customHeight="1" spans="1:3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customHeight="1" spans="1:3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customHeight="1" spans="1:3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customHeight="1" spans="1:3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customHeight="1" spans="1:3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customHeight="1" spans="1:3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customHeight="1" spans="1:3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customHeight="1" spans="1:3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customHeight="1" spans="1:3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customHeight="1" spans="1:3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customHeight="1" spans="1:3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customHeight="1" spans="1:3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customHeight="1" spans="1:3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customHeight="1" spans="1:3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customHeight="1" spans="1:3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customHeight="1" spans="1:3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customHeight="1" spans="1:3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customHeight="1" spans="1:3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customHeight="1" spans="1:3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customHeight="1" spans="1:3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customHeight="1" spans="1:3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customHeight="1" spans="1:3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customHeight="1" spans="1:3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customHeight="1" spans="1:3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customHeight="1" spans="1:3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customHeight="1" spans="1:3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customHeight="1" spans="1:3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customHeight="1" spans="1:3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customHeight="1" spans="1:3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customHeight="1" spans="1:3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customHeight="1" spans="1:3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customHeight="1" spans="1:3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customHeight="1" spans="1:3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customHeight="1" spans="1:3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customHeight="1" spans="1:3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customHeight="1" spans="1:3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customHeight="1" spans="1:3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customHeight="1" spans="1:3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customHeight="1" spans="1:3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customHeight="1" spans="1:3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customHeight="1" spans="1:3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customHeight="1" spans="1:3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customHeight="1" spans="1: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customHeight="1" spans="1:3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customHeight="1" spans="1:3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customHeight="1" spans="1:3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customHeight="1" spans="1:3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customHeight="1" spans="1:3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customHeight="1" spans="1:3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customHeight="1" spans="1:3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customHeight="1" spans="1:3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customHeight="1" spans="1:3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customHeight="1" spans="1:3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customHeight="1" spans="1:3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customHeight="1" spans="1:3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customHeight="1" spans="1:3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customHeight="1" spans="1:3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customHeight="1" spans="1:3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customHeight="1" spans="1:3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customHeight="1" spans="1:3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customHeight="1" spans="1:3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customHeight="1" spans="1:3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customHeight="1" spans="1:3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customHeight="1" spans="1:3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customHeight="1" spans="1:3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customHeight="1" spans="1:3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customHeight="1" spans="1:3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customHeight="1" spans="1:3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customHeight="1" spans="1:3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customHeight="1" spans="1:3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customHeight="1" spans="1:3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customHeight="1" spans="1:3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customHeight="1" spans="1:3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customHeight="1" spans="1:3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customHeight="1" spans="1:3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customHeight="1" spans="1:3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customHeight="1" spans="1:3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customHeight="1" spans="1:3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customHeight="1" spans="1:3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customHeight="1" spans="1:3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customHeight="1" spans="1:3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customHeight="1" spans="1:3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customHeight="1" spans="1:3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customHeight="1" spans="1:3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customHeight="1" spans="1:3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customHeight="1" spans="1:3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customHeight="1" spans="1:3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customHeight="1" spans="1:3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customHeight="1" spans="1:3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customHeight="1" spans="1:3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customHeight="1" spans="1:3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customHeight="1" spans="1:3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customHeight="1" spans="1:3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customHeight="1" spans="1:3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customHeight="1" spans="1:3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customHeight="1" spans="1:3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customHeight="1" spans="1:3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customHeight="1" spans="1:3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customHeight="1" spans="1:3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customHeight="1" spans="1:3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customHeight="1" spans="1:3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customHeight="1" spans="1:3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customHeight="1" spans="1:3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customHeight="1" spans="1:3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customHeight="1" spans="1:3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customHeight="1" spans="1:3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customHeight="1" spans="1:3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customHeight="1" spans="1:3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customHeight="1" spans="1:3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customHeight="1" spans="1:3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customHeight="1" spans="1:3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customHeight="1" spans="1:3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customHeight="1" spans="1:3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customHeight="1" spans="1:3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customHeight="1" spans="1:3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customHeight="1" spans="1:3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customHeight="1" spans="1:3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customHeight="1" spans="1:3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customHeight="1" spans="1:3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customHeight="1" spans="1:3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customHeight="1" spans="1:3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customHeight="1" spans="1:3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customHeight="1" spans="1:3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customHeight="1" spans="1:3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customHeight="1" spans="1:3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customHeight="1" spans="1:3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customHeight="1" spans="1:3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customHeight="1" spans="1:3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customHeight="1" spans="1:3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customHeight="1" spans="1:3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customHeight="1" spans="1:3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customHeight="1" spans="1:3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customHeight="1" spans="1:3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customHeight="1" spans="1:3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customHeight="1" spans="1:3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customHeight="1" spans="1:3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customHeight="1" spans="1:3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customHeight="1" spans="1:3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customHeight="1" spans="1:3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customHeight="1" spans="1:3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customHeight="1" spans="1:3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customHeight="1" spans="1:3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customHeight="1" spans="1: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customHeight="1" spans="1:3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customHeight="1" spans="1:3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customHeight="1" spans="1:3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customHeight="1" spans="1:3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customHeight="1" spans="1:3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customHeight="1" spans="1:3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customHeight="1" spans="1:3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customHeight="1" spans="1:3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customHeight="1" spans="1:3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customHeight="1" spans="1:3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customHeight="1" spans="1:3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customHeight="1" spans="1:3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customHeight="1" spans="1:3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customHeight="1" spans="1:3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customHeight="1" spans="1:3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customHeight="1" spans="1:3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customHeight="1" spans="1:3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customHeight="1" spans="1:3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customHeight="1" spans="1:3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customHeight="1" spans="1:3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customHeight="1" spans="1:3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customHeight="1" spans="1:3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customHeight="1" spans="1:3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customHeight="1" spans="1:3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customHeight="1" spans="1:3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customHeight="1" spans="1:3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customHeight="1" spans="1:3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customHeight="1" spans="1:3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customHeight="1" spans="1:3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customHeight="1" spans="1:3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customHeight="1" spans="1:3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customHeight="1" spans="1:3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customHeight="1" spans="1:3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customHeight="1" spans="1:3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customHeight="1" spans="1:3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customHeight="1" spans="1:3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customHeight="1" spans="1:3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customHeight="1" spans="1:3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customHeight="1" spans="1:3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customHeight="1" spans="1:3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customHeight="1" spans="1:3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customHeight="1" spans="1:3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customHeight="1" spans="1:3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customHeight="1" spans="1:3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customHeight="1" spans="1:3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customHeight="1" spans="1:3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customHeight="1" spans="1:3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customHeight="1" spans="1:3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customHeight="1" spans="1:3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customHeight="1" spans="1:3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customHeight="1" spans="1:3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customHeight="1" spans="1:3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customHeight="1" spans="1:3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customHeight="1" spans="1:3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customHeight="1" spans="1:3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customHeight="1" spans="1:3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customHeight="1" spans="1:3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customHeight="1" spans="1:3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customHeight="1" spans="1:3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customHeight="1" spans="1:3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customHeight="1" spans="1:3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customHeight="1" spans="1:3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customHeight="1" spans="1:3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customHeight="1" spans="1:3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customHeight="1" spans="1:3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customHeight="1" spans="1:3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customHeight="1" spans="1:3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customHeight="1" spans="1:3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customHeight="1" spans="1:3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customHeight="1" spans="1:3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customHeight="1" spans="1:3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customHeight="1" spans="1:3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customHeight="1" spans="1:3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customHeight="1" spans="1:3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customHeight="1" spans="1:3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customHeight="1" spans="1:3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customHeight="1" spans="1:3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customHeight="1" spans="1:3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customHeight="1" spans="1:3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customHeight="1" spans="1:3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customHeight="1" spans="1:3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customHeight="1" spans="1:3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customHeight="1" spans="1:3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customHeight="1" spans="1:3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customHeight="1" spans="1:3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customHeight="1" spans="1:3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customHeight="1" spans="1:3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customHeight="1" spans="1:3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customHeight="1" spans="1:3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customHeight="1" spans="1:3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customHeight="1" spans="1:3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customHeight="1" spans="1:3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customHeight="1" spans="1:3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customHeight="1" spans="1:3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customHeight="1" spans="1:3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customHeight="1" spans="1:3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customHeight="1" spans="1:3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customHeight="1" spans="1:3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customHeight="1" spans="1:3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customHeight="1" spans="1: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customHeight="1" spans="1:3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customHeight="1" spans="1:3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customHeight="1" spans="1:3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customHeight="1" spans="1:3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customHeight="1" spans="1:3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customHeight="1" spans="1:3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customHeight="1" spans="1:3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customHeight="1" spans="1:3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customHeight="1" spans="1:3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customHeight="1" spans="1:3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customHeight="1" spans="1:3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customHeight="1" spans="1:3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customHeight="1" spans="1:3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customHeight="1" spans="1:3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customHeight="1" spans="1:3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customHeight="1" spans="1:3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customHeight="1" spans="1:3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customHeight="1" spans="1:3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customHeight="1" spans="1:3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customHeight="1" spans="1:3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customHeight="1" spans="1:3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customHeight="1" spans="1:3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customHeight="1" spans="1:3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customHeight="1" spans="1:3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customHeight="1" spans="1:3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customHeight="1" spans="1:3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customHeight="1" spans="1:3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customHeight="1" spans="1:3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customHeight="1" spans="1:3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customHeight="1" spans="1:3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customHeight="1" spans="1:3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customHeight="1" spans="1:3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customHeight="1" spans="1:3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customHeight="1" spans="1:3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customHeight="1" spans="1:3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customHeight="1" spans="1:3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customHeight="1" spans="1:3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customHeight="1" spans="1:3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customHeight="1" spans="1:3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customHeight="1" spans="1:3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customHeight="1" spans="1:3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customHeight="1" spans="1:3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customHeight="1" spans="1:3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customHeight="1" spans="1:3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customHeight="1" spans="1:3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customHeight="1" spans="1:3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customHeight="1" spans="1:3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customHeight="1" spans="1:3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customHeight="1" spans="1:3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customHeight="1" spans="1:3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customHeight="1" spans="1:3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customHeight="1" spans="1:3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customHeight="1" spans="1:3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customHeight="1" spans="1:3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customHeight="1" spans="1:3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customHeight="1" spans="1:3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customHeight="1" spans="1:3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customHeight="1" spans="1:3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customHeight="1" spans="1:3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customHeight="1" spans="1:3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  <row r="992" customHeight="1" spans="1:3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</row>
    <row r="993" customHeight="1" spans="1:3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</row>
    <row r="994" customHeight="1" spans="1:3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</row>
    <row r="995" customHeight="1" spans="1:3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</row>
    <row r="996" customHeight="1" spans="1:3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</row>
    <row r="997" customHeight="1" spans="1:3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</row>
    <row r="998" customHeight="1" spans="1:3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</row>
    <row r="999" customHeight="1" spans="1:3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</row>
    <row r="1000" customHeight="1" spans="1:3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</row>
  </sheetData>
  <mergeCells count="67">
    <mergeCell ref="C1:M1"/>
    <mergeCell ref="C3:D3"/>
    <mergeCell ref="C15:M15"/>
    <mergeCell ref="E16:G16"/>
    <mergeCell ref="H16:J16"/>
    <mergeCell ref="K16:M16"/>
    <mergeCell ref="C24:D24"/>
    <mergeCell ref="C26:P26"/>
    <mergeCell ref="E27:G27"/>
    <mergeCell ref="H27:J27"/>
    <mergeCell ref="K27:M27"/>
    <mergeCell ref="N27:P27"/>
    <mergeCell ref="C32:AE32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C38:L38"/>
    <mergeCell ref="C42:L42"/>
    <mergeCell ref="C48:AB48"/>
    <mergeCell ref="E49:G49"/>
    <mergeCell ref="H49:J49"/>
    <mergeCell ref="K49:M49"/>
    <mergeCell ref="N49:P49"/>
    <mergeCell ref="Q49:S49"/>
    <mergeCell ref="T49:V49"/>
    <mergeCell ref="W49:Y49"/>
    <mergeCell ref="Z49:AB49"/>
    <mergeCell ref="C54:L54"/>
    <mergeCell ref="C62:L62"/>
    <mergeCell ref="C73:E73"/>
    <mergeCell ref="C82:E82"/>
    <mergeCell ref="C91:L91"/>
    <mergeCell ref="A3:A12"/>
    <mergeCell ref="A15:A24"/>
    <mergeCell ref="A26:A30"/>
    <mergeCell ref="A32:A36"/>
    <mergeCell ref="A38:A40"/>
    <mergeCell ref="A42:A46"/>
    <mergeCell ref="A48:A52"/>
    <mergeCell ref="A54:A60"/>
    <mergeCell ref="A62:A65"/>
    <mergeCell ref="A67:A71"/>
    <mergeCell ref="A73:A80"/>
    <mergeCell ref="A82:A89"/>
    <mergeCell ref="A91:A93"/>
    <mergeCell ref="B3:B12"/>
    <mergeCell ref="B15:B24"/>
    <mergeCell ref="B26:B30"/>
    <mergeCell ref="B32:B36"/>
    <mergeCell ref="B38:B40"/>
    <mergeCell ref="B42:B46"/>
    <mergeCell ref="B48:B52"/>
    <mergeCell ref="B54:B60"/>
    <mergeCell ref="B62:B65"/>
    <mergeCell ref="B67:B71"/>
    <mergeCell ref="B73:B80"/>
    <mergeCell ref="B82:B89"/>
    <mergeCell ref="B91:B93"/>
    <mergeCell ref="C16:C17"/>
    <mergeCell ref="D16:D17"/>
    <mergeCell ref="C67:L6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2023-05-29T03:55:00Z</dcterms:created>
  <dcterms:modified xsi:type="dcterms:W3CDTF">2023-05-31T07:51:05Z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6FFB3732B4434C0EAD1FD1C3C479A6B0</vt:lpwstr>
  </property>
  <property fmtid="{D5CDD505-2E9C-101B-9397-08002B2CF9AE}" pid="3" name="KSOProductBuildVer">
    <vt:lpwstr>1033-11.2.0.11537</vt:lpwstr>
  </property>
</Properties>
</file>